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90" yWindow="1785" windowWidth="20055" windowHeight="7935"/>
  </bookViews>
  <sheets>
    <sheet name="ALL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ALL!$A$3:$AC$4</definedName>
  </definedNames>
  <calcPr calcId="124519"/>
</workbook>
</file>

<file path=xl/calcChain.xml><?xml version="1.0" encoding="utf-8"?>
<calcChain xmlns="http://schemas.openxmlformats.org/spreadsheetml/2006/main">
  <c r="AD6" i="4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139"/>
  <c r="AD140"/>
  <c r="AD141"/>
  <c r="AD142"/>
  <c r="AD143"/>
  <c r="AD144"/>
  <c r="AD145"/>
  <c r="AD146"/>
  <c r="AD147"/>
  <c r="AD148"/>
  <c r="AD149"/>
  <c r="AD150"/>
  <c r="AD151"/>
  <c r="AD152"/>
  <c r="AD153"/>
  <c r="AD154"/>
  <c r="AD155"/>
  <c r="AD156"/>
  <c r="AD157"/>
  <c r="AD158"/>
  <c r="AD159"/>
  <c r="AD160"/>
  <c r="AD161"/>
  <c r="AD162"/>
  <c r="AD163"/>
  <c r="AD164"/>
  <c r="AD165"/>
  <c r="AD166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AD194"/>
  <c r="AD195"/>
  <c r="AD196"/>
  <c r="AD197"/>
  <c r="AD198"/>
  <c r="AD199"/>
  <c r="AD200"/>
  <c r="AD201"/>
  <c r="AD202"/>
  <c r="AD203"/>
  <c r="AD204"/>
  <c r="AD205"/>
  <c r="AD206"/>
  <c r="AD207"/>
  <c r="AD208"/>
  <c r="AD209"/>
  <c r="AD210"/>
  <c r="AD211"/>
  <c r="AD212"/>
  <c r="AD213"/>
  <c r="AD214"/>
  <c r="AD215"/>
  <c r="AD216"/>
  <c r="AD217"/>
  <c r="AD218"/>
  <c r="AD219"/>
  <c r="AD220"/>
  <c r="AD221"/>
  <c r="AD222"/>
  <c r="AD223"/>
  <c r="AD224"/>
  <c r="AD225"/>
  <c r="AD226"/>
  <c r="AD227"/>
  <c r="AD228"/>
  <c r="AD229"/>
  <c r="AD230"/>
  <c r="AD231"/>
  <c r="AD232"/>
  <c r="AD233"/>
  <c r="AD234"/>
  <c r="AD235"/>
  <c r="AD236"/>
  <c r="AD237"/>
  <c r="AD238"/>
  <c r="AD239"/>
  <c r="AD240"/>
  <c r="AD241"/>
  <c r="AD242"/>
  <c r="AD243"/>
  <c r="AD244"/>
  <c r="AD245"/>
  <c r="AD246"/>
  <c r="AD247"/>
  <c r="AD248"/>
  <c r="AD249"/>
  <c r="AD250"/>
  <c r="AD251"/>
  <c r="AD252"/>
  <c r="AD253"/>
  <c r="AD254"/>
  <c r="AD255"/>
  <c r="AD256"/>
  <c r="AD257"/>
  <c r="AD258"/>
  <c r="AD259"/>
  <c r="AD260"/>
  <c r="AD261"/>
  <c r="AD262"/>
  <c r="AD263"/>
  <c r="AD264"/>
  <c r="AD265"/>
  <c r="AD266"/>
  <c r="AD267"/>
  <c r="AD268"/>
  <c r="AD269"/>
  <c r="AD5"/>
  <c r="V270"/>
  <c r="W270"/>
  <c r="X270"/>
  <c r="Y270"/>
  <c r="Z270"/>
  <c r="AA270"/>
  <c r="AB270"/>
  <c r="AC270"/>
  <c r="U66"/>
  <c r="S270"/>
  <c r="K270"/>
  <c r="L270"/>
  <c r="M270"/>
  <c r="N270"/>
  <c r="O270"/>
  <c r="P270"/>
  <c r="Q270"/>
  <c r="R270"/>
  <c r="F260" i="3"/>
  <c r="F270" s="1"/>
  <c r="U55" i="4"/>
  <c r="T7"/>
  <c r="T10"/>
  <c r="T5"/>
  <c r="T6"/>
  <c r="T8"/>
  <c r="T9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Z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Z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U270" l="1"/>
  <c r="T269"/>
  <c r="T270" s="1"/>
</calcChain>
</file>

<file path=xl/sharedStrings.xml><?xml version="1.0" encoding="utf-8"?>
<sst xmlns="http://schemas.openxmlformats.org/spreadsheetml/2006/main" count="3025" uniqueCount="1786">
  <si>
    <t>Total</t>
  </si>
  <si>
    <t>No Stucture</t>
  </si>
  <si>
    <t>Lohagara</t>
  </si>
  <si>
    <t>Narai</t>
  </si>
  <si>
    <t>Dhopadah Khal</t>
  </si>
  <si>
    <t>ADB</t>
  </si>
  <si>
    <t>4 Khal = 8.00 km
WMCA Office 1</t>
  </si>
  <si>
    <t>Rajapur</t>
  </si>
  <si>
    <t>Jholokathi</t>
  </si>
  <si>
    <t>Kodomtola</t>
  </si>
  <si>
    <t>Completed</t>
  </si>
  <si>
    <t>30.04.2016</t>
  </si>
  <si>
    <t>24.02.2016</t>
  </si>
  <si>
    <t>No structure</t>
  </si>
  <si>
    <t>7 Khal = 11.36 km
WMCA Office 1</t>
  </si>
  <si>
    <t>Sadar</t>
  </si>
  <si>
    <t>Jhalokathi</t>
  </si>
  <si>
    <t>Diakul</t>
  </si>
  <si>
    <t>LCS list with agreement work done</t>
  </si>
  <si>
    <t>27.02.2017</t>
  </si>
  <si>
    <t>4.12.2016</t>
  </si>
  <si>
    <t>No Structure</t>
  </si>
  <si>
    <t>6 Khal = 10.69 km
Culvert = 2
WMCA Office = 1</t>
  </si>
  <si>
    <t>Khoksha</t>
  </si>
  <si>
    <t>Kushtia</t>
  </si>
  <si>
    <t>Komorbhog-Raipur-Ajail</t>
  </si>
  <si>
    <t>From IFAD-1</t>
  </si>
  <si>
    <t>31.01.2016</t>
  </si>
  <si>
    <t>6 Khal = 11.90 km
WMCA Office 1</t>
  </si>
  <si>
    <t>Kirtipasa</t>
  </si>
  <si>
    <t>Dec 2016.</t>
  </si>
  <si>
    <t>IFAD-1</t>
  </si>
  <si>
    <t>31.12.2016</t>
  </si>
  <si>
    <t>20.04.2016</t>
  </si>
  <si>
    <t>6 Khal = 11.50 km
O&amp;M Shed 1</t>
  </si>
  <si>
    <t>Ashian</t>
  </si>
  <si>
    <t>OnlyLCS work</t>
  </si>
  <si>
    <t>10.02.0216</t>
  </si>
  <si>
    <t>7 Khal 9.587 Km
4 Box Culvert
WMCA Office</t>
  </si>
  <si>
    <t>Botiaghata</t>
  </si>
  <si>
    <t>Khulna</t>
  </si>
  <si>
    <t>Bhanderkota-Laxmikhola</t>
  </si>
  <si>
    <t>30.04.16</t>
  </si>
  <si>
    <t>24.10.15</t>
  </si>
  <si>
    <t>Pond  as fish santuary = 1 no. (135m)
Regulator 1-vent (1.5m X 1.8m)  = 1
Irrigation canal -1 (L-100m)
Irrigation canal-2 (L-100m)
Khal = 1.30 km
O&amp;M Shed = 1</t>
  </si>
  <si>
    <t>Khatlal</t>
  </si>
  <si>
    <t>Joypurhat</t>
  </si>
  <si>
    <t>Amlagari-Tulshiganga</t>
  </si>
  <si>
    <t>Regulator = 1
1 Khal = 1.40 Km
WMCA Office = 1</t>
  </si>
  <si>
    <t>Dhamrai</t>
  </si>
  <si>
    <t>Dhaka</t>
  </si>
  <si>
    <t>Chayani Khal</t>
  </si>
  <si>
    <r>
      <t xml:space="preserve">Completed
</t>
    </r>
    <r>
      <rPr>
        <sz val="9"/>
        <rFont val="Arial"/>
        <family val="2"/>
      </rPr>
      <t>Only LCS</t>
    </r>
  </si>
  <si>
    <t>30.04.2017</t>
  </si>
  <si>
    <t>14.02.2016</t>
  </si>
  <si>
    <t>WMCA Office = 1
4 Khal = 7.35 Km</t>
  </si>
  <si>
    <t>Dakope</t>
  </si>
  <si>
    <t>Kalatola Kailashgonj</t>
  </si>
  <si>
    <t>30.04.2015</t>
  </si>
  <si>
    <t>24.02.2015</t>
  </si>
  <si>
    <t>20.06.2016</t>
  </si>
  <si>
    <t>20.08.2015</t>
  </si>
  <si>
    <t>Md. Sirajul Islam Hanif Doarika, Rakudia, Babugonj, Barisal.</t>
  </si>
  <si>
    <t>9 Khal = 9.91 km
O&amp;M Shed</t>
  </si>
  <si>
    <t>Babuganj</t>
  </si>
  <si>
    <t>Barisal</t>
  </si>
  <si>
    <t>Chandpasha</t>
  </si>
  <si>
    <t>Completed &amp; Handed Over</t>
  </si>
  <si>
    <t>21.12.2014</t>
  </si>
  <si>
    <t>25.05.2016</t>
  </si>
  <si>
    <t>26.05.2015</t>
  </si>
  <si>
    <t>M/S, Hasan Enterprise, Latif School Road, Patuakhali.</t>
  </si>
  <si>
    <t>5 Khal, 9 km, O&amp;M Shed = 1 No.</t>
  </si>
  <si>
    <t>Mehendiganj</t>
  </si>
  <si>
    <t>Biddanandapur</t>
  </si>
  <si>
    <t>0239</t>
  </si>
  <si>
    <t>30.01.2016</t>
  </si>
  <si>
    <t>01.04.2015</t>
  </si>
  <si>
    <t>M/S. Fahim Enterprise Kazipara, Brahmanbaria.</t>
  </si>
  <si>
    <t>2 Khal = 5.4 Km
1 O&amp;M Shed</t>
  </si>
  <si>
    <t>Nabinagar</t>
  </si>
  <si>
    <t>Brahamanbaria</t>
  </si>
  <si>
    <t>Perimial Khal-Baroaulia Beel</t>
  </si>
  <si>
    <t>1 Khal pending. May be treated as final for LCS work.</t>
  </si>
  <si>
    <t>IFAD-2</t>
  </si>
  <si>
    <t>12.01.2016</t>
  </si>
  <si>
    <t>13.10.2016</t>
  </si>
  <si>
    <t>13.04.2016</t>
  </si>
  <si>
    <t>Md. Shikder Enterprise Patuakhali</t>
  </si>
  <si>
    <t>7 Khal 11.22 Km
WMCA Office</t>
  </si>
  <si>
    <t>Amtoly</t>
  </si>
  <si>
    <t>Barguna</t>
  </si>
  <si>
    <t>Kukua-Nimtar Khal</t>
  </si>
  <si>
    <t>O&amp;M Shed pending. Post work done.</t>
  </si>
  <si>
    <t>Md. Shahidul Islam Munsefpara, Patuakhali</t>
  </si>
  <si>
    <t>8 Khal 4.99 Km
WMCA Office</t>
  </si>
  <si>
    <t>Arua-Kamini Khal</t>
  </si>
  <si>
    <t>Earth work completed &amp; structure work ongoing</t>
  </si>
  <si>
    <t>26.05.2016</t>
  </si>
  <si>
    <t>Mohiuddin Ahmad</t>
  </si>
  <si>
    <t>6 Khal 12.10 Km
WMCA Office</t>
  </si>
  <si>
    <t>Patuakhali</t>
  </si>
  <si>
    <t>Itbaria</t>
  </si>
  <si>
    <t>14.01.2016</t>
  </si>
  <si>
    <t>28.02.2017</t>
  </si>
  <si>
    <t>15.05.2016</t>
  </si>
  <si>
    <t>M/S Palli Stores, Town Kalikapur, Patuakhali</t>
  </si>
  <si>
    <t>4 Khal 7.97 Km
WMCA Office</t>
  </si>
  <si>
    <t>Dumki</t>
  </si>
  <si>
    <t>Noldoani Khal</t>
  </si>
  <si>
    <t>Minor work pending</t>
  </si>
  <si>
    <t>25.11.2015</t>
  </si>
  <si>
    <t>20.09.2016</t>
  </si>
  <si>
    <t>21.09.2015</t>
  </si>
  <si>
    <t>M/S Islam Brothers Jhalokathi</t>
  </si>
  <si>
    <t>7 Khal = 12.00 km
WMCA Office = 1</t>
  </si>
  <si>
    <t>Nalcity</t>
  </si>
  <si>
    <t>Jhalokati</t>
  </si>
  <si>
    <t>Bottola</t>
  </si>
  <si>
    <t>04.01.2016</t>
  </si>
  <si>
    <t>27.01.2016</t>
  </si>
  <si>
    <t>M/S Business Centre High School Road Barguna</t>
  </si>
  <si>
    <t>Khal = 17.00 km
WMCA Office = 1</t>
  </si>
  <si>
    <t>Bamna</t>
  </si>
  <si>
    <t>Amtoli-Ruhita-Patkakhali</t>
  </si>
  <si>
    <t>Joint post work measurement completed. O&amp;M shed work ongoing</t>
  </si>
  <si>
    <t>09.03.2015</t>
  </si>
  <si>
    <t>27.02.17</t>
  </si>
  <si>
    <t>06.05.16</t>
  </si>
  <si>
    <t>M/S Rezon Enterprise</t>
  </si>
  <si>
    <t>WMCA Office =1
Khal = 14.49 km</t>
  </si>
  <si>
    <t>Nesarabad</t>
  </si>
  <si>
    <t>Pirojpur</t>
  </si>
  <si>
    <t>Aramkathi-Kamarkathi</t>
  </si>
  <si>
    <t>Joint post work measurement completed. O&amp;M shed work completed</t>
  </si>
  <si>
    <t>M/S Mahafuzur Rahman</t>
  </si>
  <si>
    <t>Only WMCA Office
7 Khal = 12.75 km</t>
  </si>
  <si>
    <t>Neserabad</t>
  </si>
  <si>
    <t>Sarsina-Alonkerkathi</t>
  </si>
  <si>
    <t>24.02.2017</t>
  </si>
  <si>
    <t>M/S Milton Enterprise Dacopr Khulna</t>
  </si>
  <si>
    <t>3 Khal 13.457 Km
WMCA Office</t>
  </si>
  <si>
    <t>Dacope</t>
  </si>
  <si>
    <t>Harintana Gholer Khal</t>
  </si>
  <si>
    <t>work is ongoing</t>
  </si>
  <si>
    <t>09.11.2015</t>
  </si>
  <si>
    <t>30.11.2016</t>
  </si>
  <si>
    <t>9.11.2015</t>
  </si>
  <si>
    <t>M/S Rinky Enterprise Badugun Sadar B. Baria</t>
  </si>
  <si>
    <t>1 Khal = 4.65
WMCA Office 1</t>
  </si>
  <si>
    <t>B.baria</t>
  </si>
  <si>
    <t>Burinadi-Jugidhara</t>
  </si>
  <si>
    <t>LCS work  not started</t>
  </si>
  <si>
    <t>28.01.2016</t>
  </si>
  <si>
    <t>01.05.2017</t>
  </si>
  <si>
    <t>25.04.2016</t>
  </si>
  <si>
    <t>M/S Rehana Construction</t>
  </si>
  <si>
    <t>1 Khal = 5.10 km
WMNCA office = 1</t>
  </si>
  <si>
    <t>Sonaimuri</t>
  </si>
  <si>
    <t>Noakhali</t>
  </si>
  <si>
    <t>Kamaldeni Amishapara Khal</t>
  </si>
  <si>
    <t>work completed. Joint post work measurment completed</t>
  </si>
  <si>
    <t>06.08.2014</t>
  </si>
  <si>
    <t>0251</t>
  </si>
  <si>
    <t>21.09.15</t>
  </si>
  <si>
    <t>31.08.15</t>
  </si>
  <si>
    <t>M/S Jiaul &amp; Brothers Prop. Khandakar Jiaul Hossain, Bhandaria, Pirojpur.</t>
  </si>
  <si>
    <t>8 Khal 16 km
1 O&amp;M Shed</t>
  </si>
  <si>
    <t>Bhandaria</t>
  </si>
  <si>
    <t xml:space="preserve">Gouripur </t>
  </si>
  <si>
    <t>25.03.2014</t>
  </si>
  <si>
    <t>0258</t>
  </si>
  <si>
    <t>23.06.2015</t>
  </si>
  <si>
    <t>24.09.2014</t>
  </si>
  <si>
    <t>M/S M.M. Enterprise, Barisal</t>
  </si>
  <si>
    <t>9 Khal 11.62 km &amp; O&amp;M Shed</t>
  </si>
  <si>
    <t>Challiskhania</t>
  </si>
  <si>
    <t>completed</t>
  </si>
  <si>
    <t>19.10.2015</t>
  </si>
  <si>
    <t>9 Khal 13.6 km &amp; O&amp;M Shed</t>
  </si>
  <si>
    <t>Nalchithi</t>
  </si>
  <si>
    <t xml:space="preserve">Paschim Gopalpur </t>
  </si>
  <si>
    <t>Joint measurment Remaining. O&amp;M shed on going</t>
  </si>
  <si>
    <t>04.12.2014</t>
  </si>
  <si>
    <t>06.01.2016</t>
  </si>
  <si>
    <t>30.12.2015</t>
  </si>
  <si>
    <t>M/S New Five Star Bricks. Pro. Md. Sultan Ahmed, Jhatakari, Pirojpur.</t>
  </si>
  <si>
    <t>7 Khal 11.10 km.
1 O&amp;M Shed</t>
  </si>
  <si>
    <t>Perojpur</t>
  </si>
  <si>
    <t>Guarekha</t>
  </si>
  <si>
    <t>30.04.2013</t>
  </si>
  <si>
    <t>27.01.2013</t>
  </si>
  <si>
    <t>13.06.2014</t>
  </si>
  <si>
    <t>13.06.2013.</t>
  </si>
  <si>
    <t>M/S . Kohinoor Construction,  Goriabunia, Betagi, Barguna.</t>
  </si>
  <si>
    <t>6 Khal &amp; 2 Branch Khal = 13.995 km
WMCA Office</t>
  </si>
  <si>
    <t>Betagi</t>
  </si>
  <si>
    <t>Deshantorkathi-Goaribonia</t>
  </si>
  <si>
    <t>work completed</t>
  </si>
  <si>
    <t>29.03.2015</t>
  </si>
  <si>
    <t>14.04.2017</t>
  </si>
  <si>
    <t>14.04.2016</t>
  </si>
  <si>
    <t>M/S Abdus Sattar Kumarkhali, Kushtia</t>
  </si>
  <si>
    <t>7 Khal = 8.975 Km
Box culvert = 3 (2V- 3.5m X 4.0m), (1V-2.0m X 2.0m) &amp; (1V-3.0m X 3.0m)
WMCA Office = 1</t>
  </si>
  <si>
    <t>Kumarkhali</t>
  </si>
  <si>
    <t>Kustia</t>
  </si>
  <si>
    <t>Nandigram-Muragacha</t>
  </si>
  <si>
    <t>Completed &amp; Hannded over</t>
  </si>
  <si>
    <t>0010</t>
  </si>
  <si>
    <t>05.11.12</t>
  </si>
  <si>
    <t>24.02.2014</t>
  </si>
  <si>
    <t>18.03.2013</t>
  </si>
  <si>
    <t>Md. Alauddin Mridha, Amtali, Barguna.</t>
  </si>
  <si>
    <t>….. Khal &amp; O&amp;M Shed</t>
  </si>
  <si>
    <t>Singkhali</t>
  </si>
  <si>
    <t>Document with ADB (WMCA office work complete) LCS work stop due to over rain filled up water</t>
  </si>
  <si>
    <t>31.03.2015</t>
  </si>
  <si>
    <t>M/S Hadayet Enterprise Chandina, Comilla</t>
  </si>
  <si>
    <t>7 Khal = 15.924 Km 
O&amp;M Shed = 1  (12m X 6m)</t>
  </si>
  <si>
    <t>Chindina</t>
  </si>
  <si>
    <t>Comilla</t>
  </si>
  <si>
    <t>Harina Chengagashia</t>
  </si>
  <si>
    <t>O&amp;M Shed not done. Post work measurement needed.</t>
  </si>
  <si>
    <t>22.02.2017</t>
  </si>
  <si>
    <t>16.05.2016</t>
  </si>
  <si>
    <t>M/S Rupali Construction Hospital Road, Barisal</t>
  </si>
  <si>
    <t>6 Khal 9.20 Km
WMCA Office</t>
  </si>
  <si>
    <t>Bakerganj</t>
  </si>
  <si>
    <t>Uttampur Drainage</t>
  </si>
  <si>
    <t>O&amp;M shed  work droped . LCS work slow progress</t>
  </si>
  <si>
    <t>22.04.2015</t>
  </si>
  <si>
    <t>20.07.2016</t>
  </si>
  <si>
    <t>Md. Abul Kashem, Ukilpara, Bhola</t>
  </si>
  <si>
    <t>3 Khal 10.50 Km</t>
  </si>
  <si>
    <t>Bhola</t>
  </si>
  <si>
    <t>Char Samaia</t>
  </si>
  <si>
    <t>24.11.2014</t>
  </si>
  <si>
    <t>0098</t>
  </si>
  <si>
    <t>20.12.2015</t>
  </si>
  <si>
    <t>21.12.2104</t>
  </si>
  <si>
    <t>M/S. Islam Brother  Jholokathi</t>
  </si>
  <si>
    <t>O&amp;M Shed, 11 Km = 5 Khals</t>
  </si>
  <si>
    <t>Deulkathi-Binnapara</t>
  </si>
  <si>
    <t>18.12.2014</t>
  </si>
  <si>
    <t>5 Khal 11.20 Km
O&amp;M Shed</t>
  </si>
  <si>
    <t>Ramanathpur</t>
  </si>
  <si>
    <t>Completed &amp; Handed over</t>
  </si>
  <si>
    <t>24.03.2014</t>
  </si>
  <si>
    <t>0064</t>
  </si>
  <si>
    <t>17.09.2015</t>
  </si>
  <si>
    <t>18.09.2014</t>
  </si>
  <si>
    <t>M/S Saidul Haque, Jholokathi</t>
  </si>
  <si>
    <t>6 Khal 14.20 km &amp; O&amp;M Shed</t>
  </si>
  <si>
    <t>Sarengal</t>
  </si>
  <si>
    <t>16.03.2014</t>
  </si>
  <si>
    <t>0244</t>
  </si>
  <si>
    <t>16.09.2015</t>
  </si>
  <si>
    <t>17.09.2014</t>
  </si>
  <si>
    <t>M/S Ishana Construction, Sadar, Jholokathi</t>
  </si>
  <si>
    <t>6 Khal 12 km &amp; O&amp;M Shed</t>
  </si>
  <si>
    <t>Sachilapur</t>
  </si>
  <si>
    <t>Revised 3.37% more</t>
  </si>
  <si>
    <t>0006</t>
  </si>
  <si>
    <t>19.11.2012</t>
  </si>
  <si>
    <t>0035</t>
  </si>
  <si>
    <t>13.06.2013</t>
  </si>
  <si>
    <t>Md. Golam Rabbani (Dulal), Hat Noagaon, Naogoan Soyadhengore, Sirajgonj.</t>
  </si>
  <si>
    <t>* 6.73 km khal
* O&amp;M Shed</t>
  </si>
  <si>
    <t>Atrai</t>
  </si>
  <si>
    <t>Noagaon</t>
  </si>
  <si>
    <t>Atrai-Burigang Subproject</t>
  </si>
  <si>
    <t>19.11.2014</t>
  </si>
  <si>
    <t>5 Khal 11.00 Km
O&amp;M Shed</t>
  </si>
  <si>
    <t>Haripasha-Pironda</t>
  </si>
  <si>
    <t>Structure work completed &amp; LCS work not completed because design khal length problem</t>
  </si>
  <si>
    <t>05.01.2015</t>
  </si>
  <si>
    <t>11.11.2015</t>
  </si>
  <si>
    <t>M/S. Haider Builders Chack Bazar, Bhola</t>
  </si>
  <si>
    <t>6 Khal 13.00 Km
O&amp;M Shed</t>
  </si>
  <si>
    <t>Charfession</t>
  </si>
  <si>
    <t>Purba Char Madras</t>
  </si>
  <si>
    <t>6 Khal = 14.7 km
O&amp;M Shed = 1</t>
  </si>
  <si>
    <t>Nalchiti</t>
  </si>
  <si>
    <t>Panchagram</t>
  </si>
  <si>
    <t>LCS work completed and WMCA office work problem</t>
  </si>
  <si>
    <t>30.04.2014</t>
  </si>
  <si>
    <t>28.01.2014</t>
  </si>
  <si>
    <t>0245</t>
  </si>
  <si>
    <t>02.12.2014</t>
  </si>
  <si>
    <t>03.12.2013</t>
  </si>
  <si>
    <t>M/S Rayhan Construction, Nalchity Jholokathi</t>
  </si>
  <si>
    <t>5 Khal 4.5 km &amp; O&amp;M Shed</t>
  </si>
  <si>
    <t xml:space="preserve">Katalia </t>
  </si>
  <si>
    <t>Aarabunia</t>
  </si>
  <si>
    <t>19.12.2013</t>
  </si>
  <si>
    <t>0092</t>
  </si>
  <si>
    <t>01.12.2014</t>
  </si>
  <si>
    <t>02.03.2014</t>
  </si>
  <si>
    <t>M/S Haider Builders Chalk bazar, Bhola</t>
  </si>
  <si>
    <t>6 Khal 22.00 Km
O&amp;M Shed</t>
  </si>
  <si>
    <t>Pascim Char Madras</t>
  </si>
  <si>
    <t>17.04.2014</t>
  </si>
  <si>
    <t>0237</t>
  </si>
  <si>
    <t>24.09.2015</t>
  </si>
  <si>
    <t>25.09.2014</t>
  </si>
  <si>
    <t>M/S Siraj Enterprise, Jholokathi</t>
  </si>
  <si>
    <t>6 Khal  13.30 km &amp; O&amp;M Shed</t>
  </si>
  <si>
    <t>Amua Patikhalghata</t>
  </si>
  <si>
    <t>17.12.2013</t>
  </si>
  <si>
    <t>0070</t>
  </si>
  <si>
    <t>06.02.2015</t>
  </si>
  <si>
    <t>07.05.2014</t>
  </si>
  <si>
    <t>M/S.Khandaker Business Jholokathi</t>
  </si>
  <si>
    <t>6 Khal 11.5 km&amp; O&amp;M Shed</t>
  </si>
  <si>
    <t>Saorakathi</t>
  </si>
  <si>
    <t>Construction work delayed for land problem</t>
  </si>
  <si>
    <t>24.02.2018</t>
  </si>
  <si>
    <t>19.05.2017</t>
  </si>
  <si>
    <t>M/S Hemany Enterprise, West Bagura Road, Munshi Grage, Barisal</t>
  </si>
  <si>
    <t>6 Khal 14.00 Km</t>
  </si>
  <si>
    <t>Uzirpur</t>
  </si>
  <si>
    <t>17.01.2016</t>
  </si>
  <si>
    <t>19.05.2016</t>
  </si>
  <si>
    <t>M/S S R Builders, College Road, Barisal</t>
  </si>
  <si>
    <t>7 Khal 10.8 Km
WMCA Office</t>
  </si>
  <si>
    <t>Muladi</t>
  </si>
  <si>
    <t>To complete by December, 2016</t>
  </si>
  <si>
    <t>20.01.2016</t>
  </si>
  <si>
    <t>18.02.2017</t>
  </si>
  <si>
    <t>12.05.2016</t>
  </si>
  <si>
    <t>M/S E.A Enterprise</t>
  </si>
  <si>
    <t>5 Khal = 7.67 km
WMCA Office</t>
  </si>
  <si>
    <t>Baro Raghunathpur</t>
  </si>
  <si>
    <t>O&amp;M Shed not started. Earthwork  Running.</t>
  </si>
  <si>
    <t>01.06.17</t>
  </si>
  <si>
    <t>01.06.16</t>
  </si>
  <si>
    <t>M/S Rinkey Enterprise</t>
  </si>
  <si>
    <t>4 Khal = 10.00 Km
WMCA Office = 1</t>
  </si>
  <si>
    <t>Kashba</t>
  </si>
  <si>
    <t>B-Baria</t>
  </si>
  <si>
    <t>Shambari-Kalihari Khal</t>
  </si>
  <si>
    <t>0055</t>
  </si>
  <si>
    <t>10.09.12</t>
  </si>
  <si>
    <t>0108</t>
  </si>
  <si>
    <t>30.10.2013</t>
  </si>
  <si>
    <t>30.10.2012</t>
  </si>
  <si>
    <t>M/S. Hasanl Enterprise College Branch road, Barguna</t>
  </si>
  <si>
    <t>Potka Khali DR &amp; Irri.</t>
  </si>
  <si>
    <t>0005</t>
  </si>
  <si>
    <t>04.11.12</t>
  </si>
  <si>
    <t>18.03.2014</t>
  </si>
  <si>
    <t>M/S . Fatema Enterprise, Amtali, Barguna.</t>
  </si>
  <si>
    <t>3 Khal &amp; 3 Branch Khal = 8.5 km
O&amp;M Shed (12.0m X 6.0m)</t>
  </si>
  <si>
    <t>Garabania</t>
  </si>
  <si>
    <t>0054</t>
  </si>
  <si>
    <t>16.09.2012</t>
  </si>
  <si>
    <t>0111</t>
  </si>
  <si>
    <t>M/S. Mithun Traders, High School road, Barguna</t>
  </si>
  <si>
    <t xml:space="preserve">Barguna </t>
  </si>
  <si>
    <t>Burichar-Nur Ali Charakgachia</t>
  </si>
  <si>
    <t>0065</t>
  </si>
  <si>
    <t>08.11.2012</t>
  </si>
  <si>
    <t>0110</t>
  </si>
  <si>
    <t>04.11.2013</t>
  </si>
  <si>
    <t>04.11.2012</t>
  </si>
  <si>
    <t>M/s. Israt Enterprise, Amtali, Barguna.</t>
  </si>
  <si>
    <t>Aylapatakata DR-1</t>
  </si>
  <si>
    <t>Hand over</t>
  </si>
  <si>
    <t>02.12.2012</t>
  </si>
  <si>
    <t>0151</t>
  </si>
  <si>
    <t>Md. Rafiqul Islam Chalkbed, Noagaon</t>
  </si>
  <si>
    <t>* 5.1 km khal
* O&amp;M Shed</t>
  </si>
  <si>
    <t>Raninagar &amp; Atrai</t>
  </si>
  <si>
    <t>Ratan Danra (Sadokhali to Jhanjhania)</t>
  </si>
  <si>
    <t>0068</t>
  </si>
  <si>
    <t>19.12.2012</t>
  </si>
  <si>
    <t>29.05.2014</t>
  </si>
  <si>
    <t>29.05.2013</t>
  </si>
  <si>
    <t>M/S. Hasanl Enterprise T.A. Road B. Baria.</t>
  </si>
  <si>
    <t>- 2 Khal &amp; 1 Branch Khal = 4.50 km
WMCA Office</t>
  </si>
  <si>
    <t>B. Baria</t>
  </si>
  <si>
    <t>Silaur-Dogangy SP</t>
  </si>
  <si>
    <t>Complete &amp; Hand over</t>
  </si>
  <si>
    <t>007</t>
  </si>
  <si>
    <t>13.11.2012</t>
  </si>
  <si>
    <t>0072</t>
  </si>
  <si>
    <t>03.02.2015</t>
  </si>
  <si>
    <t>04.02.2014</t>
  </si>
  <si>
    <t>M/S.Efte Enterprise    Pro. Md. Merazul Islam Bhandria, Pirojpur.</t>
  </si>
  <si>
    <t>11 Khal 22.5 km &amp; O&amp;M Shed</t>
  </si>
  <si>
    <t>Mathbaria</t>
  </si>
  <si>
    <t xml:space="preserve">Sapleza DR-1 </t>
  </si>
  <si>
    <t>11.12.2012</t>
  </si>
  <si>
    <t>0060</t>
  </si>
  <si>
    <t>M/S.New Five Star Bricks, Pro. Alhaj Sultan Ahmed, Jhatkhati, Pirojpur.</t>
  </si>
  <si>
    <t>8 Khal 14.13 km &amp; O&amp;M Shed</t>
  </si>
  <si>
    <t>Jalabaria DR-1</t>
  </si>
  <si>
    <r>
      <t xml:space="preserve">Completed &amp; Handed Over
</t>
    </r>
    <r>
      <rPr>
        <sz val="9"/>
        <rFont val="Arial"/>
        <family val="2"/>
      </rPr>
      <t>WMCA satisfactory</t>
    </r>
  </si>
  <si>
    <t>0008</t>
  </si>
  <si>
    <t>18.10.12</t>
  </si>
  <si>
    <t>0042</t>
  </si>
  <si>
    <t>31.03.2014</t>
  </si>
  <si>
    <t>01.04.2013</t>
  </si>
  <si>
    <t xml:space="preserve">M/S Lutful Kabir     Bagura Alekanda Road, Barisal </t>
  </si>
  <si>
    <t>6 Khal 12.13 km (completed) 1 O&amp;M Shed</t>
  </si>
  <si>
    <t>Babugonj</t>
  </si>
  <si>
    <t>Dchergati</t>
  </si>
  <si>
    <t>04.09.2012</t>
  </si>
  <si>
    <t>06.11.2013</t>
  </si>
  <si>
    <t>06.11.2012</t>
  </si>
  <si>
    <t>M/S. Kamal Enterprise Betagi, Barguna</t>
  </si>
  <si>
    <t>5 Khal 12.82 km&amp; O&amp;M Shed</t>
  </si>
  <si>
    <t>Gabua Fultala</t>
  </si>
  <si>
    <t>0052</t>
  </si>
  <si>
    <t>23.08.2012</t>
  </si>
  <si>
    <t>0107</t>
  </si>
  <si>
    <t>M/S.  Shoel Traders,  Amtola Road, Barguna</t>
  </si>
  <si>
    <t>7.2 km Khal &amp; O&amp;M Shed</t>
  </si>
  <si>
    <t xml:space="preserve">Nishanbaria-Gazimahmud </t>
  </si>
  <si>
    <t>Post work joint measurment completed. O&amp;M shed work ongoing</t>
  </si>
  <si>
    <t>11.01.2016</t>
  </si>
  <si>
    <t>08.05.16</t>
  </si>
  <si>
    <t>M/S Nisha Construction, Nesarabad, Pirojpur</t>
  </si>
  <si>
    <t>10 Khal 11.85 Km
WMCA Office</t>
  </si>
  <si>
    <t>Nazirpur</t>
  </si>
  <si>
    <t>Kalardoania</t>
  </si>
  <si>
    <t>O&amp;M shed work ongoing</t>
  </si>
  <si>
    <t>M/S Efte Enterprise</t>
  </si>
  <si>
    <t>9 Khal 14.90 Km
WMCA Office</t>
  </si>
  <si>
    <t>Zianagar</t>
  </si>
  <si>
    <t>Parerhat</t>
  </si>
  <si>
    <t>O&amp;M shed work ongoing.</t>
  </si>
  <si>
    <t>07.04.2016</t>
  </si>
  <si>
    <t>08.05.2016</t>
  </si>
  <si>
    <t>7 Khal 14.97 Km
WMCA Office</t>
  </si>
  <si>
    <t>Sikdermaollik-Hizalbaria</t>
  </si>
  <si>
    <t>O&amp;M shed work completed. Lcs work  ongoing.</t>
  </si>
  <si>
    <t>16.02.2016</t>
  </si>
  <si>
    <t>9 Khal 6.80 Km
WMCA Office</t>
  </si>
  <si>
    <t>Kawkhali</t>
  </si>
  <si>
    <t>Dumjury</t>
  </si>
  <si>
    <t>Final Measurment Complete</t>
  </si>
  <si>
    <t>08.02.2015</t>
  </si>
  <si>
    <t>05.01.2017</t>
  </si>
  <si>
    <t>28.03.2016</t>
  </si>
  <si>
    <t>M/S MN Trades Bolaripara, Natore</t>
  </si>
  <si>
    <t>4.90 km khal
WMCA Office =1</t>
  </si>
  <si>
    <t>Baraigram</t>
  </si>
  <si>
    <t>Natore</t>
  </si>
  <si>
    <t>Satail Beel</t>
  </si>
  <si>
    <t>15.02.2016</t>
  </si>
  <si>
    <t>Md. Shahidul Islam, Amtali, Barguna</t>
  </si>
  <si>
    <t>9 Khal = 9.00 km
WMCA Office = 1</t>
  </si>
  <si>
    <t>Amtali</t>
  </si>
  <si>
    <t>Purba Chila</t>
  </si>
  <si>
    <t>0066</t>
  </si>
  <si>
    <t>22.11.2012</t>
  </si>
  <si>
    <t>0155</t>
  </si>
  <si>
    <t>14.07.2014</t>
  </si>
  <si>
    <t>14.07.2013</t>
  </si>
  <si>
    <t>M/S  Ethen  Enterprise JR Super Market Noagoan.</t>
  </si>
  <si>
    <t>Post work taken
* 8.20 km khal
* O&amp;M Shed</t>
  </si>
  <si>
    <t>Niamatpur</t>
  </si>
  <si>
    <t xml:space="preserve">Belgaour-Julupara </t>
  </si>
  <si>
    <t>2 Khal completed and 2 Khal partly done in hap hazard manner. May be declared for completed for LCS work. Will be completed by December 2016.</t>
  </si>
  <si>
    <t>03.11.2014</t>
  </si>
  <si>
    <t>10.05.2016</t>
  </si>
  <si>
    <t>02.08.2015</t>
  </si>
  <si>
    <t>M/S Sharif Sharna Enterprise Amtoli Barguna</t>
  </si>
  <si>
    <t>5 Khal = 8.00 km
O&amp;M Shed = 1 no.</t>
  </si>
  <si>
    <t>Jabbar Ali Sharif Shimon</t>
  </si>
  <si>
    <t>0011</t>
  </si>
  <si>
    <t>26.11.2012</t>
  </si>
  <si>
    <t>0032</t>
  </si>
  <si>
    <t>* 11.17 km khal
* O&amp;M Shed</t>
  </si>
  <si>
    <t>Nogaon</t>
  </si>
  <si>
    <t xml:space="preserve">Santoshpara-Chatra </t>
  </si>
  <si>
    <t>Work ongoing. Post work needed.</t>
  </si>
  <si>
    <t>18.02.2018</t>
  </si>
  <si>
    <t>12.05.2017</t>
  </si>
  <si>
    <t>M/S A. K Traders, Fazlul Haque Avenue, Barisal</t>
  </si>
  <si>
    <t>6 Khal 12.88 Km
WMCA Office</t>
  </si>
  <si>
    <t>Niamotullah-Dakshin Bhulerdia</t>
  </si>
  <si>
    <t>O&amp;M Shed not started. Work ongoing.</t>
  </si>
  <si>
    <t>30.06.2016</t>
  </si>
  <si>
    <t>26.01.2016</t>
  </si>
  <si>
    <t>M/S Jahangir Hossain, West Jhalokhati</t>
  </si>
  <si>
    <t>9 Khal 13.39 Km
WMCA Office</t>
  </si>
  <si>
    <t>Karapur</t>
  </si>
  <si>
    <t>25.02.2017</t>
  </si>
  <si>
    <t>M/S Meem &amp; Co. Uzirpur, Barisal</t>
  </si>
  <si>
    <t>7 Khal = 14.72 km
WMCA Office = 1</t>
  </si>
  <si>
    <t>Banaripara</t>
  </si>
  <si>
    <t>Saidkati</t>
  </si>
  <si>
    <t>O&amp;M Shed brick work started.</t>
  </si>
  <si>
    <t>15.12.2015</t>
  </si>
  <si>
    <t>21.03.2017</t>
  </si>
  <si>
    <t>14.03.2016</t>
  </si>
  <si>
    <t>M/S Khandakar Enterprise Gobindaganj, Gaibandha</t>
  </si>
  <si>
    <t>1 Khal = 6.10 km
WMCA Office (12.0m X 6.0m)</t>
  </si>
  <si>
    <t>Gabindagonj</t>
  </si>
  <si>
    <t>Gaibandha</t>
  </si>
  <si>
    <t>Dewantala Sluice Gate</t>
  </si>
  <si>
    <t>0029</t>
  </si>
  <si>
    <t>10.12.2013</t>
  </si>
  <si>
    <t>27.07.2016</t>
  </si>
  <si>
    <t>27.10.2015</t>
  </si>
  <si>
    <t>M/S Charsamaya Enterprise Sadar road, Bhola.</t>
  </si>
  <si>
    <t>7 Khal 17.00 Km
O&amp;M Shed</t>
  </si>
  <si>
    <t>Bhelumia</t>
  </si>
  <si>
    <t>08.12.2014</t>
  </si>
  <si>
    <t>15.04.2015</t>
  </si>
  <si>
    <t>M/S Shafi Enterprise Fazlul Haque Avenue, Barisal</t>
  </si>
  <si>
    <t>5 Khal, 8 km, O&amp;M Shed = 1 No.</t>
  </si>
  <si>
    <t>Paschim Chayam Takta</t>
  </si>
  <si>
    <t>O&amp;M Shed work ongoing.</t>
  </si>
  <si>
    <t>M/S Samin Construction Islam Polkakhali, Barguna</t>
  </si>
  <si>
    <t>7 Khal 12.94 Km
WMCA Office</t>
  </si>
  <si>
    <t>Nali Maitha</t>
  </si>
  <si>
    <t xml:space="preserve">completed </t>
  </si>
  <si>
    <t>0087</t>
  </si>
  <si>
    <t>27.02.2013</t>
  </si>
  <si>
    <t>0169</t>
  </si>
  <si>
    <t>03.08.2014</t>
  </si>
  <si>
    <t>04.08.2013</t>
  </si>
  <si>
    <t>M/S. Sikder Enterprise, Pro. Shakila Zaman, Bauphal, Patuakhali.</t>
  </si>
  <si>
    <t>2 Khal 6.5 km
O&amp;M Shed (12.0m X 6.0m)</t>
  </si>
  <si>
    <t>Bauphal</t>
  </si>
  <si>
    <t xml:space="preserve">Patuakhali </t>
  </si>
  <si>
    <t>Madhya-Purba Rajapur</t>
  </si>
  <si>
    <t>Final bill submitted for earthwork.</t>
  </si>
  <si>
    <t>14.12.2015</t>
  </si>
  <si>
    <t>18.05.2016</t>
  </si>
  <si>
    <t>M/S Nahid Enterprise, Ishakati  Road, Kasipur, Barisal</t>
  </si>
  <si>
    <t>5 Khals 6.80 Km
WMCA Office =1</t>
  </si>
  <si>
    <t>Tum Char-Charshahebrampur</t>
  </si>
  <si>
    <t>O&amp;M Shed  started. Work ongoing. Post work needed.</t>
  </si>
  <si>
    <t>03.02.2016</t>
  </si>
  <si>
    <t>30.05.2016</t>
  </si>
  <si>
    <t>M/S Nahid Enterprise, B.M. College Road, Barisal</t>
  </si>
  <si>
    <t>4 Khal 4.74 Km
1 Embankment
 1.19 Km
WMCA Office</t>
  </si>
  <si>
    <t>Rabipur</t>
  </si>
  <si>
    <t>Work ongoing.</t>
  </si>
  <si>
    <t>31.12.2015</t>
  </si>
  <si>
    <t xml:space="preserve">13.04.2016
</t>
  </si>
  <si>
    <t>M/S M.N. Mollik &amp; Company, 87 Purana Paltan, Dhaka</t>
  </si>
  <si>
    <t>6 Khal 18.08 Km
WMCA Office</t>
  </si>
  <si>
    <t>Koruna</t>
  </si>
  <si>
    <t>Post work done. O&amp;M Shed yet to complete.</t>
  </si>
  <si>
    <t>20.10.2015</t>
  </si>
  <si>
    <t>M/S Leon Construction Amtalapar, Barguna</t>
  </si>
  <si>
    <t>6 Khal 12.00 Km
WMCA Office</t>
  </si>
  <si>
    <t>Baishtabok</t>
  </si>
  <si>
    <t>15.11.2015</t>
  </si>
  <si>
    <t>25.12.2016</t>
  </si>
  <si>
    <t>M/S Kamal Enter[prise Betagi, Barguna</t>
  </si>
  <si>
    <t>9 Khal 12.03 Km
WMCA Office</t>
  </si>
  <si>
    <t>Lakshmipur-Ranipur-Khantakata</t>
  </si>
  <si>
    <t>30.03.2014</t>
  </si>
  <si>
    <t>17.11.2013</t>
  </si>
  <si>
    <t>M/S. Munshi Traders Kanchonpur, Jhenaidah</t>
  </si>
  <si>
    <t>* 3 Khals
* O&amp;M Shed</t>
  </si>
  <si>
    <t>Harinakunda</t>
  </si>
  <si>
    <t>Jhenaidah</t>
  </si>
  <si>
    <t xml:space="preserve">Silty Khal </t>
  </si>
  <si>
    <t>0061</t>
  </si>
  <si>
    <t>30.08.2016</t>
  </si>
  <si>
    <t>31.08.2015</t>
  </si>
  <si>
    <t>M.S. Raju Enterprise Banaripara, Barisal.</t>
  </si>
  <si>
    <t>8 Khal, 16.5 km, O&amp;M Shed = 1 No.</t>
  </si>
  <si>
    <t>Chakar</t>
  </si>
  <si>
    <r>
      <t xml:space="preserve">Completed &amp; Handed Over
</t>
    </r>
    <r>
      <rPr>
        <sz val="9"/>
        <rFont val="Arial"/>
        <family val="2"/>
      </rPr>
      <t>WMCA good</t>
    </r>
  </si>
  <si>
    <t>0028</t>
  </si>
  <si>
    <t>20.11.2013</t>
  </si>
  <si>
    <t>0078</t>
  </si>
  <si>
    <t>04.05.2015</t>
  </si>
  <si>
    <t>05.05.2014</t>
  </si>
  <si>
    <t>M/S. H.M. Harun Runshi, Bakergonj, Barisal</t>
  </si>
  <si>
    <t>6 Khal, 14.3 km
1 O&amp;M Shed</t>
  </si>
  <si>
    <t>Losnabad Phalaghar</t>
  </si>
  <si>
    <r>
      <t xml:space="preserve">Completed
</t>
    </r>
    <r>
      <rPr>
        <sz val="9"/>
        <rFont val="Arial"/>
        <family val="2"/>
      </rPr>
      <t>as per work done</t>
    </r>
  </si>
  <si>
    <t>03.01.3016</t>
  </si>
  <si>
    <t>Md. Nazrul Islam Bamna, Barguna</t>
  </si>
  <si>
    <t>6 Khal 14.17 Km
WMCA Office</t>
  </si>
  <si>
    <t>Ramna</t>
  </si>
  <si>
    <t>23.11.2014</t>
  </si>
  <si>
    <t>0262</t>
  </si>
  <si>
    <t>30.03.2016</t>
  </si>
  <si>
    <t>M/S Lutful Kabir Dilbag, Bagura, Alikandhi, Barisal</t>
  </si>
  <si>
    <t>4 Khal 11.5 km, 1 O&amp;M Shed</t>
  </si>
  <si>
    <t xml:space="preserve">Barisal </t>
  </si>
  <si>
    <t>Kashipur</t>
  </si>
  <si>
    <t>0168</t>
  </si>
  <si>
    <t>27.06.2014</t>
  </si>
  <si>
    <t>27.06.2013</t>
  </si>
  <si>
    <t>M/S. Chowdhury Trading,  Bakterpu, Naogaon.</t>
  </si>
  <si>
    <t>* Khal 6.78 Km
* O&amp;M Shed</t>
  </si>
  <si>
    <t>Kujil-Sodakhali-Ractodoha</t>
  </si>
  <si>
    <t xml:space="preserve">M/S Joynob Enterprise Madrasha Road, Barguna </t>
  </si>
  <si>
    <t>4 Khal 7.72 Km
WMCA Office</t>
  </si>
  <si>
    <t>Taltoly</t>
  </si>
  <si>
    <t>Karaibaria Khal</t>
  </si>
  <si>
    <t>30.12.2012</t>
  </si>
  <si>
    <t>0046</t>
  </si>
  <si>
    <t>01.04.2014</t>
  </si>
  <si>
    <t>02.04.2013</t>
  </si>
  <si>
    <t>M/S Khondokar   Brothers, Nalcity, Jalokathi</t>
  </si>
  <si>
    <t>6 Khal 12.00 km (completed) 1 O&amp;M Shed</t>
  </si>
  <si>
    <t>Bakergonj</t>
  </si>
  <si>
    <t>Kapila-Krisnapur</t>
  </si>
  <si>
    <t>27.02.2014</t>
  </si>
  <si>
    <t>23.07.2014</t>
  </si>
  <si>
    <t>Md. Aktaruzzaman Khan Badol           Amtali, Barguna.</t>
  </si>
  <si>
    <t>4 Khal = 14.775 km
WMCA Office</t>
  </si>
  <si>
    <t>Gotkhali Chalitabunia</t>
  </si>
  <si>
    <t>0009</t>
  </si>
  <si>
    <t>0034</t>
  </si>
  <si>
    <t>11.03.2014</t>
  </si>
  <si>
    <t>12.03.2013</t>
  </si>
  <si>
    <t>M/S . Liton Enterprise, Soyadhengore, Sirajgonj.</t>
  </si>
  <si>
    <t>14.30 km Khal &amp; O&amp;M Shed</t>
  </si>
  <si>
    <t>Taras</t>
  </si>
  <si>
    <t>Sirajgonj</t>
  </si>
  <si>
    <t>Badrabati (South)</t>
  </si>
  <si>
    <t>0017</t>
  </si>
  <si>
    <t>13.0 km Khal &amp; O&amp;M Shed</t>
  </si>
  <si>
    <t>Badrabati (North)</t>
  </si>
  <si>
    <t xml:space="preserve"> Completed &amp; Handed over</t>
  </si>
  <si>
    <t>0101</t>
  </si>
  <si>
    <t>19.03.2013</t>
  </si>
  <si>
    <t>0147</t>
  </si>
  <si>
    <t>26.08.2014</t>
  </si>
  <si>
    <t>27.08.2013</t>
  </si>
  <si>
    <t>M/S. Jaman Enterprise,  Bauphal, Patuakhali.</t>
  </si>
  <si>
    <t>6 Khal 6.55km
O&amp;M Shed</t>
  </si>
  <si>
    <t>Sabupara</t>
  </si>
  <si>
    <t>LCS work stop because Court case on goingWMCA office work on going</t>
  </si>
  <si>
    <t>03.03.2014</t>
  </si>
  <si>
    <t>24.08.2015</t>
  </si>
  <si>
    <t>25.08.2014</t>
  </si>
  <si>
    <t>Holly Hope Enterprise,      5/2 Upashahr, Sopura, Rajshahi.</t>
  </si>
  <si>
    <t>* 2.50 km Khal
* O&amp;M Shed
* 50 m protection wall</t>
  </si>
  <si>
    <t>Durgapur</t>
  </si>
  <si>
    <t>Rajshahi</t>
  </si>
  <si>
    <t>Isobpur-Dakkin Beel Chaipara</t>
  </si>
  <si>
    <t>Box culvert modifie . Regulator not yet fully repaired. O&amp;M shed floor &amp; furniture not done</t>
  </si>
  <si>
    <t>16.02.2017</t>
  </si>
  <si>
    <t>Ram Babu Garipara, Thakurgaon</t>
  </si>
  <si>
    <t>* Repair of Existing BWDB Box Culvert (3V-1.5m X 1.8m) 
* Repair of Existing BWDB Regulator (6V-1.2m X 1.2m) 
* 2 khals = 10.45 km
* WMCA Office = 1</t>
  </si>
  <si>
    <t>Akkelpur</t>
  </si>
  <si>
    <t>Nandahar Khal</t>
  </si>
  <si>
    <t>0233</t>
  </si>
  <si>
    <t>31.12.2014</t>
  </si>
  <si>
    <t>M/S.  Showrove Traders Chandmari Road, Gopalgonj.</t>
  </si>
  <si>
    <t>1 Khal 2 Km
1 Culvert
O&amp;M Shed</t>
  </si>
  <si>
    <t>Kalia</t>
  </si>
  <si>
    <t>Narail</t>
  </si>
  <si>
    <t>Debdun Bauisena Khal</t>
  </si>
  <si>
    <t>Culvert completed. O&amp;M Shed  may be done.</t>
  </si>
  <si>
    <t>26.11.2015</t>
  </si>
  <si>
    <t>M/S Akhondo Traders Sadar, Barguna</t>
  </si>
  <si>
    <t>5 Khal 1.10 Km
1 Box Culvert
O&amp;M Shed</t>
  </si>
  <si>
    <t>Monosatali</t>
  </si>
  <si>
    <t>Work started.</t>
  </si>
  <si>
    <t>29.02.2016</t>
  </si>
  <si>
    <t>23.02.2017</t>
  </si>
  <si>
    <t>06.06.2016</t>
  </si>
  <si>
    <t>M/S Shikdar</t>
  </si>
  <si>
    <t>7 Khal 16.37 Km
WMCA Office
Drain = 300m
Box culvert = 1</t>
  </si>
  <si>
    <t>Solok Jughihati</t>
  </si>
  <si>
    <t>15.01.2015</t>
  </si>
  <si>
    <t>0254</t>
  </si>
  <si>
    <t>21.07.2016</t>
  </si>
  <si>
    <t>22.07.2015</t>
  </si>
  <si>
    <t>M/S Gazi Enterprise Majhkahali, Patuakhali</t>
  </si>
  <si>
    <t>5 Khals
2 Bculvert (1V-3.0m X 3.5m, 1V-2.5m X 2.5m)
O&amp;M Shed</t>
  </si>
  <si>
    <t>Hetalia-Ballabhpur</t>
  </si>
  <si>
    <t>27.10.2013</t>
  </si>
  <si>
    <t>23.04.2014</t>
  </si>
  <si>
    <t>M/S. Saifuddin Traders Nesarabad, Pirojpur.</t>
  </si>
  <si>
    <t>6 Khal, 1.7 km 
Pucca drain 5 field channel &amp; 1 O&amp;M Shed</t>
  </si>
  <si>
    <t>Thakurmallik</t>
  </si>
  <si>
    <t>O&amp;M Shed completed. 1 culvert completed and other ongoing.</t>
  </si>
  <si>
    <t>08.11.2015</t>
  </si>
  <si>
    <t>30.12.2016</t>
  </si>
  <si>
    <t>M/S Afser &amp; Co Sadar Road, Barguna</t>
  </si>
  <si>
    <t>3 Khal 8.40 Km
2 Box Culvert
O&amp;M Shed</t>
  </si>
  <si>
    <t>Jailkhana Khal</t>
  </si>
  <si>
    <t xml:space="preserve">Earth work completed &amp; structure work ongoing. </t>
  </si>
  <si>
    <t>26.08.2015</t>
  </si>
  <si>
    <t>02.03.2017</t>
  </si>
  <si>
    <t>M/S Soma Enterprise, Old Bus Terminal, Patuakhali</t>
  </si>
  <si>
    <t>4 Khals re-excavation = 8.025 Km
2 Box culvert (1-V 3.5m X 3.0m) &amp; 2-V 2.5m X 2.7m)
WMCA Office = 1</t>
  </si>
  <si>
    <t>Galachipa</t>
  </si>
  <si>
    <t>Majumder Khal-Daser Khal</t>
  </si>
  <si>
    <t xml:space="preserve">Work ongoing. </t>
  </si>
  <si>
    <t>30.11.2015</t>
  </si>
  <si>
    <t>01.01.2017</t>
  </si>
  <si>
    <t>27.12.2015</t>
  </si>
  <si>
    <t>M/S Bhawal Construction                 40, Shehora Chamra Godown,  Mymensingh.</t>
  </si>
  <si>
    <t>2 Khal 1.20 Km
1 Pipe Sluice
O&amp;M Shed</t>
  </si>
  <si>
    <t>Magura</t>
  </si>
  <si>
    <t>Beel Aksi</t>
  </si>
  <si>
    <t>Structure work is running</t>
  </si>
  <si>
    <t>09.03.2014</t>
  </si>
  <si>
    <t>Ram Babu, Gudri Bazar, Thakurgaon</t>
  </si>
  <si>
    <t xml:space="preserve">* 1-vent WRS (1.5 X 1.8)m 
* 0.270 km. Khal  
* 1 O&amp;M Shed </t>
  </si>
  <si>
    <t>Thakurgaon</t>
  </si>
  <si>
    <t>Sannashipara</t>
  </si>
  <si>
    <t>0069</t>
  </si>
  <si>
    <t>2 box culvert
2 pucca drain
O&amp;M Shed
Khal = 12.99 km</t>
  </si>
  <si>
    <t>Kalapara</t>
  </si>
  <si>
    <t>Lalua-Golbunia</t>
  </si>
  <si>
    <t>18.03.2015</t>
  </si>
  <si>
    <t>0086</t>
  </si>
  <si>
    <t>13.06.2016</t>
  </si>
  <si>
    <t>14.06.2015</t>
  </si>
  <si>
    <t>M/S. Alif Store Chitalmari, Bagerhat</t>
  </si>
  <si>
    <t>2 Khal 8.50 Km
2 Box Culvert 
O&amp;M Shed</t>
  </si>
  <si>
    <t>Kachua</t>
  </si>
  <si>
    <t>Bagerhat</t>
  </si>
  <si>
    <t>Tengrakhali-Char Tengrakhali</t>
  </si>
  <si>
    <t>23.03.2016</t>
  </si>
  <si>
    <t>M/S National Traders System Ltd. Sholagar B.T. Road Chandpur</t>
  </si>
  <si>
    <t>1 Khal = 1.10 km
2 Lined Canal = 0.70 km
WMCA Office = 1</t>
  </si>
  <si>
    <t>Chandpur</t>
  </si>
  <si>
    <t>Kamranga Monihar</t>
  </si>
  <si>
    <t>18.12.2013</t>
  </si>
  <si>
    <t>14.05.2015</t>
  </si>
  <si>
    <t>15.05.2014</t>
  </si>
  <si>
    <t>Md. Golam Rasul, Hotel Bazar, Meherpur</t>
  </si>
  <si>
    <t>1 Khal = 1.025 km
1 Regulator
1 Box culvert
Embankment (HBB Road) = 0.5 km
WMCA Office</t>
  </si>
  <si>
    <t>Meherpur</t>
  </si>
  <si>
    <t>Bondukkhali Khal</t>
  </si>
  <si>
    <t>Document with ADB</t>
  </si>
  <si>
    <t>21.12.3015</t>
  </si>
  <si>
    <t>26.01.2017</t>
  </si>
  <si>
    <t>M/S AB &amp; SD (JV) Haque para, Chuadanga</t>
  </si>
  <si>
    <t>1 Khal 
1 WRS modification
WMCA Office</t>
  </si>
  <si>
    <t>Alamdanga</t>
  </si>
  <si>
    <t>Chuadanga</t>
  </si>
  <si>
    <t>Nauda Durgapur-Maddamath</t>
  </si>
  <si>
    <t>04.11.2015</t>
  </si>
  <si>
    <t xml:space="preserve"> </t>
  </si>
  <si>
    <t>09.11.2016</t>
  </si>
  <si>
    <t>10.11.2015</t>
  </si>
  <si>
    <t>M/S AB &amp; SD JV          Haque Para Chuadanga</t>
  </si>
  <si>
    <t>1 Khal 
2 WRS
O&amp;M Shed</t>
  </si>
  <si>
    <t>Damurhuda</t>
  </si>
  <si>
    <t>Chudanga</t>
  </si>
  <si>
    <t>Fakirkhali Khal</t>
  </si>
  <si>
    <r>
      <rPr>
        <b/>
        <sz val="9"/>
        <rFont val="Arial"/>
        <family val="2"/>
      </rPr>
      <t xml:space="preserve">Completed
</t>
    </r>
    <r>
      <rPr>
        <sz val="9"/>
        <rFont val="Arial"/>
        <family val="2"/>
      </rPr>
      <t>Worked done as per design.</t>
    </r>
  </si>
  <si>
    <t>10.11.2013</t>
  </si>
  <si>
    <t>01.02.2015</t>
  </si>
  <si>
    <t>02.02.2014</t>
  </si>
  <si>
    <t>M/S. RH-KZ (JV), Sultanpur, Mithapukur, Rangpur.</t>
  </si>
  <si>
    <t>1-vent WRS
350m Khal
Embankment 2</t>
  </si>
  <si>
    <t>Mithapukur</t>
  </si>
  <si>
    <t>Rangpur</t>
  </si>
  <si>
    <t>Faridpur-Badorerjan</t>
  </si>
  <si>
    <t>25.10.2015</t>
  </si>
  <si>
    <t>M/S Mom Traders Barguna Sadar, Barguna</t>
  </si>
  <si>
    <t>8 Khal 10.20 Km
2 Box Culvert
WMCA Office</t>
  </si>
  <si>
    <t>Napitkhali Burirchar</t>
  </si>
  <si>
    <t>Contractor did not start even after issuing final notice which is also over. May be dropped if not responded.</t>
  </si>
  <si>
    <t>31.01.2015</t>
  </si>
  <si>
    <t>17.11.2016</t>
  </si>
  <si>
    <t>05.11.2015</t>
  </si>
  <si>
    <t>Md. Mahfuz Khan            Nalcity Bondor, Jhalokathi</t>
  </si>
  <si>
    <t>Culvert 2 nos.
5 Khal = 13.556 km
O&amp;M Shed = 1</t>
  </si>
  <si>
    <t>Darial</t>
  </si>
  <si>
    <t>Work ongoing. 1 box culvert not done. O&amp;M Shed 85% done.</t>
  </si>
  <si>
    <t>15.02.2015</t>
  </si>
  <si>
    <t>18.08.2015</t>
  </si>
  <si>
    <t xml:space="preserve">M/S Pinto Construction
Simrakandi, Brahmanbaria
</t>
  </si>
  <si>
    <t>B ox Culvert = 2
2 Khal = 10.675 km
Pucca drain= 2 (600m)
O&amp;M Shed = 1</t>
  </si>
  <si>
    <t>Birgaon Tilokia</t>
  </si>
  <si>
    <t>O&amp;M shed 50%. Regulator deckslab done. Reference line section not done.</t>
  </si>
  <si>
    <t>21.12.2015</t>
  </si>
  <si>
    <t>28.12.2016</t>
  </si>
  <si>
    <t>29.11.2015</t>
  </si>
  <si>
    <t>M/S. Sanitary Museum Laxmipur, Rajshahi</t>
  </si>
  <si>
    <t>3 Khal = 7.70 km
1 Embankment = .5.3 km
1 O&amp;M Shed
2 Box culvert
2 Drain - 600m</t>
  </si>
  <si>
    <t>Kahaloo</t>
  </si>
  <si>
    <t>Bogra</t>
  </si>
  <si>
    <t>Paschim VogailBaira Eidgha</t>
  </si>
  <si>
    <t>10.02.2015</t>
  </si>
  <si>
    <t>22.11.2016</t>
  </si>
  <si>
    <t>16.11.2015</t>
  </si>
  <si>
    <t>M/S Talukder Enterprise &amp; M/S Meem &amp; Co. (JV), Uzirpur, Barisal.</t>
  </si>
  <si>
    <t>1 Khal = 4.40 km
Embankment = ?
2 WRS
1 WMCA Office</t>
  </si>
  <si>
    <t>Charadi</t>
  </si>
  <si>
    <t>640m irrigation canal , cross check structure &amp; WMCA office Brick work complete</t>
  </si>
  <si>
    <t>25.03.2015</t>
  </si>
  <si>
    <t>14.09.2017</t>
  </si>
  <si>
    <t>08.09.2016</t>
  </si>
  <si>
    <t>M/S Pioneer Construction Badurtala, Comilla</t>
  </si>
  <si>
    <t>Khal = 1.13 Km
3 Brick Lined Canal = 2.30 Km
Not required Box Culvert (1V-2.0m X 2.0m). May be dropped.
WMCA Office = 1 (12.0m X 6.0m)</t>
  </si>
  <si>
    <t>Muradnagar</t>
  </si>
  <si>
    <t>Dakshin Trish CAD</t>
  </si>
  <si>
    <t>Earth work completed and structure work ongoing</t>
  </si>
  <si>
    <t>30.04.3016</t>
  </si>
  <si>
    <t>17.08.2015</t>
  </si>
  <si>
    <t>02.04.2017</t>
  </si>
  <si>
    <t>03.04.2016</t>
  </si>
  <si>
    <t>M/S Unic Traders Mirpur Kushtia</t>
  </si>
  <si>
    <t>3 Khal re-excavation = 3.70 Km 
Road earthfill = 0.650 KM
Box culvert = 1 (1-V 4.50m X 5.50m)
WMCA Office = 1</t>
  </si>
  <si>
    <t>Gangni</t>
  </si>
  <si>
    <t>Madier Beel</t>
  </si>
  <si>
    <t>0053</t>
  </si>
  <si>
    <t>15.06.2014</t>
  </si>
  <si>
    <t>M/S Shahid Enterprise Musgunni, High Way, Road Khulna.</t>
  </si>
  <si>
    <t>Box culvert 1
6 Khal 9.55 km &amp; O&amp;M Shed</t>
  </si>
  <si>
    <t>Bagethat</t>
  </si>
  <si>
    <t>Dier Khal</t>
  </si>
  <si>
    <t>07.12.2014</t>
  </si>
  <si>
    <t>0281</t>
  </si>
  <si>
    <t>22.03.2016</t>
  </si>
  <si>
    <t>24.03.2015</t>
  </si>
  <si>
    <t>Serajul Islam Dattabari Road, Sirajgonj</t>
  </si>
  <si>
    <t>* 2 Sluice Gates (1V-1.2m X 1.2m)
* Palisading Work
* 8.00 km Embankment
* 2 nos. 1-vent culvert
* O&amp;M Shed</t>
  </si>
  <si>
    <t>Ullapara</t>
  </si>
  <si>
    <t>Naimuri-Alidaha</t>
  </si>
  <si>
    <t>Copleted and handed over</t>
  </si>
  <si>
    <t>0117</t>
  </si>
  <si>
    <t>30.04.2012</t>
  </si>
  <si>
    <t>15.12.11</t>
  </si>
  <si>
    <t>0036</t>
  </si>
  <si>
    <t>03.09.12</t>
  </si>
  <si>
    <t>04.04.12</t>
  </si>
  <si>
    <t>M/S Nuha Traders Mohuri Para, Gaibandha</t>
  </si>
  <si>
    <t>Work in progress
* Modification of Existing Box Culvert 
* Construction of Box Culvert (1V-4.0m X 3.9m)
* 2-vent WRS (1.5 X 1.8m) 
* 2.20 km khal
* WMCA Office</t>
  </si>
  <si>
    <t>Sadullapur</t>
  </si>
  <si>
    <t>Chak Govindapur-Aldadpur</t>
  </si>
  <si>
    <t>work is going on</t>
  </si>
  <si>
    <t>19.07.16</t>
  </si>
  <si>
    <t>M/S Jewel Enterprise &amp; Khan Traders JV</t>
  </si>
  <si>
    <t>2 Khal = 9.98 Km
WRS = 1
Culvert = 1
WMCA Office = 1</t>
  </si>
  <si>
    <t>Naogaon</t>
  </si>
  <si>
    <t>Krishnapur-Baromashi</t>
  </si>
  <si>
    <t>0071</t>
  </si>
  <si>
    <t>06.01.2013</t>
  </si>
  <si>
    <t>0083</t>
  </si>
  <si>
    <t>01.01.2014</t>
  </si>
  <si>
    <t>02.01.2013</t>
  </si>
  <si>
    <t>Mr. Anchal Bahttacharya, Hotel Bazar, Meherpur</t>
  </si>
  <si>
    <t>* 1V Regulator
* 1 Foot bridge
* Khal 0.7 km
* O&amp;M Shed</t>
  </si>
  <si>
    <t>Mujibnagar</t>
  </si>
  <si>
    <t xml:space="preserve">Meherpur </t>
  </si>
  <si>
    <t xml:space="preserve">Kata Khal </t>
  </si>
  <si>
    <r>
      <t xml:space="preserve">Completed
</t>
    </r>
    <r>
      <rPr>
        <sz val="9"/>
        <rFont val="Arial"/>
        <family val="2"/>
      </rPr>
      <t>Minor finishing work needed. Block work not done.
Contract amount redueced due to ommision of embankment.</t>
    </r>
  </si>
  <si>
    <t>0148</t>
  </si>
  <si>
    <t>02.09.2013</t>
  </si>
  <si>
    <t>10.09.2015</t>
  </si>
  <si>
    <t>11.09.2014</t>
  </si>
  <si>
    <t>M/S. Saiky Builders Food Office Road, Nilphamari</t>
  </si>
  <si>
    <t>* Modification of RCC culvert into WRS (4V-1.5 X 1.8m) 
* 2-vent WRS 3.50 km embankment
* 1 WMCA Office (12.0m X 6.0m)</t>
  </si>
  <si>
    <t>Shagata</t>
  </si>
  <si>
    <t>Mofizan Khal</t>
  </si>
  <si>
    <t>Final</t>
  </si>
  <si>
    <t>0118</t>
  </si>
  <si>
    <t>20.02.2013</t>
  </si>
  <si>
    <t>0178</t>
  </si>
  <si>
    <t>26.03.2015</t>
  </si>
  <si>
    <t>27.03.2014</t>
  </si>
  <si>
    <t>M/S. M.M. Enterprise Kazibari, Chandina, Comilla.</t>
  </si>
  <si>
    <t>- 3 nos. 1-Vent Box culvert (3.0m X 3.0m)
- 5.300 km Khal
'-  WMCA Office (12m X 6m)</t>
  </si>
  <si>
    <t>Chandina</t>
  </si>
  <si>
    <t xml:space="preserve">Latifpur-Etbarpur Khal </t>
  </si>
  <si>
    <r>
      <t>Completed</t>
    </r>
    <r>
      <rPr>
        <sz val="9"/>
        <rFont val="Arial"/>
        <family val="2"/>
      </rPr>
      <t xml:space="preserve">
Minor O&amp;M work pending.</t>
    </r>
  </si>
  <si>
    <t>28.02.12</t>
  </si>
  <si>
    <t>0043</t>
  </si>
  <si>
    <t>25.11.2012</t>
  </si>
  <si>
    <t>16.02.2012</t>
  </si>
  <si>
    <t>JV M/S M. Zaman Enterprise &amp; M/S Shohage Construction</t>
  </si>
  <si>
    <t>- 1-V Regulator
- O&amp;M Shed
- Khal (0.880 km) &amp; embankment</t>
  </si>
  <si>
    <t>Geore</t>
  </si>
  <si>
    <t>Manikgonj</t>
  </si>
  <si>
    <t>Kusta Thakurkandi FMD</t>
  </si>
  <si>
    <t>Structure work on going</t>
  </si>
  <si>
    <t>M/S Shihab Construction (JV) Gobindaganj, Gaibandha.</t>
  </si>
  <si>
    <t>1 Khal = 2.10 Km
WRS (2V-1.5m X 1.8m) = 1
WMCA Office</t>
  </si>
  <si>
    <t>Gobindagonj</t>
  </si>
  <si>
    <t>Oran Bridge-Bundishi Khal</t>
  </si>
  <si>
    <t xml:space="preserve">1st lift casting of regulator work done </t>
  </si>
  <si>
    <t>12.12.2015</t>
  </si>
  <si>
    <t>02.01.2017</t>
  </si>
  <si>
    <t>03.01.2016</t>
  </si>
  <si>
    <t>S.M. Rashed Hossain Alamnagar. Rangpur</t>
  </si>
  <si>
    <t>Regulator (1V-1.5m X 1.5m)
Pipe culvert (1V-1200m)
2 box culverts (1V-1200m) each
WMCA Office (12.0m X 6.0m)</t>
  </si>
  <si>
    <t>Saghata</t>
  </si>
  <si>
    <t>Nilkuthi-Bhangarmore</t>
  </si>
  <si>
    <t>LCS No 1 to 16 earth work complete and LCS No 18 to 23 works stoped due to over rain filled up water.</t>
  </si>
  <si>
    <t>0075</t>
  </si>
  <si>
    <t>07.03.2013</t>
  </si>
  <si>
    <t>0232</t>
  </si>
  <si>
    <t>28.02.2016</t>
  </si>
  <si>
    <t>22.02.2015</t>
  </si>
  <si>
    <t>M/S M.M. Enterprise Chandina, Comilla</t>
  </si>
  <si>
    <t>- O&amp;M Shed = 1 no. (12m X 6m)
'- 5.8 km Khal + 2.20 Km D/S Khal
'- WRS = 2-vent  (1.5m X 1.8m)= 1 no.</t>
  </si>
  <si>
    <t>Kedarpur-Gobindapur</t>
  </si>
  <si>
    <t>Land acquisition proposal with DC, Gaibandha. Public agreed with land acquition. Sheet pile driven. Base casting by 7  January 2017.</t>
  </si>
  <si>
    <t>0240</t>
  </si>
  <si>
    <t>23.09.2015</t>
  </si>
  <si>
    <t>AC &amp; SR (JV), Thanapara, Gaibandha</t>
  </si>
  <si>
    <t xml:space="preserve">* WRS (2V-1.5m X 2.0m)
* 2.50 km Khal
* WMCA Office </t>
  </si>
  <si>
    <t>Palashbari</t>
  </si>
  <si>
    <t xml:space="preserve">Nakai Beel </t>
  </si>
  <si>
    <r>
      <rPr>
        <b/>
        <sz val="9"/>
        <rFont val="Arial"/>
        <family val="2"/>
      </rPr>
      <t xml:space="preserve">Completed. 
</t>
    </r>
    <r>
      <rPr>
        <sz val="9"/>
        <rFont val="Arial"/>
        <family val="2"/>
      </rPr>
      <t>Line canal done. O&amp;M Shed dropped. Khal as per work done. Bill of LCS be fund soon.</t>
    </r>
  </si>
  <si>
    <t>0012</t>
  </si>
  <si>
    <t>28.01.2015</t>
  </si>
  <si>
    <t xml:space="preserve">Md. Anwar Hossain 989, East Monipur, Mirpur, Dhaka </t>
  </si>
  <si>
    <t>- Line Canal = 3.50 km
- 1 Khal =
- O&amp;M Shed (not done)</t>
  </si>
  <si>
    <t xml:space="preserve">Sunduri Khal </t>
  </si>
  <si>
    <t xml:space="preserve"> Structure work Completed &amp; hand over. LCS work final bill under process</t>
  </si>
  <si>
    <t>0158</t>
  </si>
  <si>
    <t>0173</t>
  </si>
  <si>
    <t>21.01.2015</t>
  </si>
  <si>
    <t>22.01.2014</t>
  </si>
  <si>
    <t xml:space="preserve">Md. Fazlul Haque Usha Complex Majhira,  Bogra. </t>
  </si>
  <si>
    <t>* 2-vent WRS(1.5mX1.8m)
* 1-vent Boxculvert 775m Khal
* 1 O&amp;M Shed</t>
  </si>
  <si>
    <t>Sheerpur</t>
  </si>
  <si>
    <t>Dhonkundi Beel</t>
  </si>
  <si>
    <t>Work ongoiong. Embankment damaged by flood.</t>
  </si>
  <si>
    <t>05.02.2014</t>
  </si>
  <si>
    <t>0081</t>
  </si>
  <si>
    <t>M/S. Md. Khandaker Shahin Ahamed Road no-1, Goalchamot, Faridpur.</t>
  </si>
  <si>
    <t>1 Khal = 0.700 km
Embankment 4.07 km
Regulator ch. 0+496 km
WMCA Office</t>
  </si>
  <si>
    <t>Daulatpur</t>
  </si>
  <si>
    <t>Rauha-Kumargara</t>
  </si>
  <si>
    <t>Earth work completed &amp; structure work ongoing. (1 WRS &amp; 1 Box culver is being canceled)</t>
  </si>
  <si>
    <t>22.7.2015</t>
  </si>
  <si>
    <t>Md. Reza Uddin        Town Kalakapur Patuakhali</t>
  </si>
  <si>
    <t>O&amp;M Shed
10 Khal 18.70 Km
2 Regulator (1V-1.5m X 1.5m)
3 Box Culvert (1V-3.5m X 3.5m, 1V-3.0m X 2.7m, 1V-3.0m X 2.5m)</t>
  </si>
  <si>
    <t>Mirzaganj</t>
  </si>
  <si>
    <t>Chaita-Bajita</t>
  </si>
  <si>
    <t>LCS work completed. Pucca drain work ongoing</t>
  </si>
  <si>
    <t>12.01.2017</t>
  </si>
  <si>
    <t>M/S Efti Enterprise Prop. Md. Metazul Islam Bhandaria, Pirojpur</t>
  </si>
  <si>
    <t>Khal = 10.335 km
Drain = 300m
O&amp;M Shed = 1
Culvert = 2</t>
  </si>
  <si>
    <t>Chalitabunia Ghatichara</t>
  </si>
  <si>
    <t>1 culvert done.</t>
  </si>
  <si>
    <t>31.04.2016</t>
  </si>
  <si>
    <t>4 Khal = 8.4 km
2 Bculvert (1V-3.0m X 3.0m, 2V-2.5m X 2.5m)
O&amp;M Shed</t>
  </si>
  <si>
    <t>Mohonganj</t>
  </si>
  <si>
    <t>0015</t>
  </si>
  <si>
    <t>10.01.13</t>
  </si>
  <si>
    <t>0047</t>
  </si>
  <si>
    <t>12.03.2015</t>
  </si>
  <si>
    <t>13.03.2014</t>
  </si>
  <si>
    <t>JV of Md. Khudimul Islam Jewel &amp; Md. Abdul Hakim Mondol V-aid Road, Gaibandha</t>
  </si>
  <si>
    <t>* Regulator (2V-1.5 X 1.8m) 
* 4.20 km embankment
* WMCA Office</t>
  </si>
  <si>
    <t>Dholdholia</t>
  </si>
  <si>
    <t>25.11.2016</t>
  </si>
  <si>
    <t>17.04.2017</t>
  </si>
  <si>
    <t>04.04.2016</t>
  </si>
  <si>
    <t>SK. EHAM &amp; FT (JV) South Borgachi, Nator</t>
  </si>
  <si>
    <t>1 Khal = 1 Km
Foot bridge 1
2-vent regulator 1
WMCA Office</t>
  </si>
  <si>
    <t>Satkhira</t>
  </si>
  <si>
    <t>Hazipur</t>
  </si>
  <si>
    <t>O&amp;M shed and regulator work ongoing</t>
  </si>
  <si>
    <t>09.05.2017</t>
  </si>
  <si>
    <t>Noor Hossain Missinpara, Puratan Kasba, Jessore</t>
  </si>
  <si>
    <t>Regulator = 1
WMCA Office = 1</t>
  </si>
  <si>
    <t>Jessore</t>
  </si>
  <si>
    <t>Khal Ghat Basundia</t>
  </si>
  <si>
    <t>Box Culvert (4 mX4 m)  cannot be done because Diversion Road Problem and others culvert work on going.  O&amp;M shed Grade beam &amp; column casting Coplete.</t>
  </si>
  <si>
    <t>19.11.2015</t>
  </si>
  <si>
    <t>M/S Hossain Enterprise (JV) Ramchandrapur, Ghoramara, Durgapur, Rajshahi</t>
  </si>
  <si>
    <t>Khal = 1 no. 3.70 km
Box culvert = (2V-2.5m X 7.0m), (2V-4.0m X 4.0m)
6 nos. Drainage outlet = (450mm dia)
WMCA Office</t>
  </si>
  <si>
    <t>Anulia Beel-Barnai rever</t>
  </si>
  <si>
    <t>16.02.12</t>
  </si>
  <si>
    <t>0040</t>
  </si>
  <si>
    <t>26.11.12</t>
  </si>
  <si>
    <t>01.03.12</t>
  </si>
  <si>
    <t>M/S Shohag Construction Seota, Manikganj</t>
  </si>
  <si>
    <t>- 1-V Regulator
- 1-V Pipe Sluice
- O&amp;M Shed
- Khal/Embankment</t>
  </si>
  <si>
    <t>Horirumpur</t>
  </si>
  <si>
    <t xml:space="preserve">Baika-Barahapania </t>
  </si>
  <si>
    <t>0016</t>
  </si>
  <si>
    <t>01.11.2012</t>
  </si>
  <si>
    <t>0023</t>
  </si>
  <si>
    <t>13.03.2013</t>
  </si>
  <si>
    <t>M/S . FH Enterprise &amp; Shadin Enterprise, Sadar road, Barguna.</t>
  </si>
  <si>
    <t>Sonbunia Subproject</t>
  </si>
  <si>
    <t>0074</t>
  </si>
  <si>
    <t>15.11.2012</t>
  </si>
  <si>
    <t>28.11.2013</t>
  </si>
  <si>
    <t>29.11.2012</t>
  </si>
  <si>
    <t>Serajul Islam            Dattabari Road, Sirajgonj</t>
  </si>
  <si>
    <t>* 2-vent WRS 
* 1 O&amp;M Shed</t>
  </si>
  <si>
    <t>Tarash</t>
  </si>
  <si>
    <t xml:space="preserve"> Sirajgonj</t>
  </si>
  <si>
    <t xml:space="preserve">Ulushikhal   </t>
  </si>
  <si>
    <t>Structure work running</t>
  </si>
  <si>
    <t>04.04.2014</t>
  </si>
  <si>
    <t>* 3-vent WRS
* 2.80 km Khal (rev.)
* 1 O&amp;M Shed</t>
  </si>
  <si>
    <t>Pirganj</t>
  </si>
  <si>
    <t>Bokradgara</t>
  </si>
  <si>
    <t>WMCA office work is ongoing</t>
  </si>
  <si>
    <t>31.01.2017</t>
  </si>
  <si>
    <t>Mohammad Eunus &amp; Brothers</t>
  </si>
  <si>
    <t>2 Khal = 9.11 km with RL 7 nos.
11 RCC Canals = 1.95 Km
WMCA Office = 1 (12.0m X 6.0m)</t>
  </si>
  <si>
    <t>Laxmipur</t>
  </si>
  <si>
    <t>CharBhuta Hatem Ali</t>
  </si>
  <si>
    <t xml:space="preserve">Work ongoing.
</t>
  </si>
  <si>
    <t>02.02.2016</t>
  </si>
  <si>
    <t>M/S Ahsan Habib (Arun) Hazigonj Maddabazar, Chandpur</t>
  </si>
  <si>
    <t>3 Khal = 8.700 Km
5 RCC Irrigation Canal = 2.11 KM
WMCA Office = 1</t>
  </si>
  <si>
    <t>Hajiganj</t>
  </si>
  <si>
    <t>Firoj Khal</t>
  </si>
  <si>
    <t>Regulator work on going, WMCA office Grade Beam &amp; Column casting complete. LCS work stoped due rain filled</t>
  </si>
  <si>
    <t>0280</t>
  </si>
  <si>
    <t>10.01.2016</t>
  </si>
  <si>
    <t>Md. Emran Sunny (JV) Mohisbathan, Rajshahi</t>
  </si>
  <si>
    <t>Regulator (2-V 1.5m X 1.8m)
WMCA Office (12.0m X 6.0m)
Khal Re-excavation = 5.07 km</t>
  </si>
  <si>
    <t>Mohanpur</t>
  </si>
  <si>
    <t>Sukti Beel</t>
  </si>
  <si>
    <t>Block setting is one going</t>
  </si>
  <si>
    <t>16.11.2014</t>
  </si>
  <si>
    <t>12.11.2015</t>
  </si>
  <si>
    <t>13.11.2014</t>
  </si>
  <si>
    <t>S &amp; R-JV           Santahar, Bogra</t>
  </si>
  <si>
    <t>* Box culvert 2-vent (4.5m X 4.5m) = 1
* 5-V WRS (Repair) (1.2m X 1.8m) = 1
*  6 km Khal</t>
  </si>
  <si>
    <t>Adamdighi</t>
  </si>
  <si>
    <t>Kamarpur-Adamdighi</t>
  </si>
  <si>
    <t>15.10.2012</t>
  </si>
  <si>
    <t>31.07.2014</t>
  </si>
  <si>
    <t>01.08.2013</t>
  </si>
  <si>
    <t>AH-SE (JV)</t>
  </si>
  <si>
    <t>- Irrigation Canal using FC Sheets
- O&amp;M Shed
- Khal = 9.60 km</t>
  </si>
  <si>
    <t>South-Gohat</t>
  </si>
  <si>
    <t>01.03.2016</t>
  </si>
  <si>
    <t>M/S Don Corporation</t>
  </si>
  <si>
    <t>3 Khal = 9.53 km
WRS = 1
WMCA Office = 1</t>
  </si>
  <si>
    <t>Companigonj</t>
  </si>
  <si>
    <t>Sirajpur</t>
  </si>
  <si>
    <t>LCS work completed.Structure work ongoing</t>
  </si>
  <si>
    <t>09.02.2015</t>
  </si>
  <si>
    <t>08.02.2016</t>
  </si>
  <si>
    <t>07.12.2015</t>
  </si>
  <si>
    <t>FTR (JV) Kapuriatti, Mathbaria, Pirojpur</t>
  </si>
  <si>
    <t>2 culvert, 2 drain
9 Khal, 15 km, 1 no. O&amp;M Shed</t>
  </si>
  <si>
    <t>Betmore-Rajpara</t>
  </si>
  <si>
    <t>LCS work completed. Post work measurment taken jointly by UE office, Xen office, SE office  Representative persons.</t>
  </si>
  <si>
    <t>0026</t>
  </si>
  <si>
    <t>14.11.2013</t>
  </si>
  <si>
    <t>25.02.2014</t>
  </si>
  <si>
    <t>MD. Harun or Rashid GMEK &amp; Ameco Enterprise (JV) Radhaballave, Rangpur.</t>
  </si>
  <si>
    <t>* 2-vent WRS
* 1 O&amp;M Shed</t>
  </si>
  <si>
    <t>Bokrabari</t>
  </si>
  <si>
    <t>30.06.2014</t>
  </si>
  <si>
    <t>06.04.2014</t>
  </si>
  <si>
    <t>11.06.2014</t>
  </si>
  <si>
    <t>M/S Belabo Traders          36/1, Laxmipur, Bhairab, Kishoreganj.</t>
  </si>
  <si>
    <t>Khal 3.200 Km = 3 LCS 
RL = 1 LCS
Embankment = 1.430 Km= 2 LCS
WRS  (2V-1.5m X 1.5m ) = 1
O&amp;M Shed = 1</t>
  </si>
  <si>
    <t>Raipur</t>
  </si>
  <si>
    <t>Narsingdhi</t>
  </si>
  <si>
    <t>Kumira Beel</t>
  </si>
  <si>
    <t>08.01.12</t>
  </si>
  <si>
    <t>0044</t>
  </si>
  <si>
    <t>19.04.2012</t>
  </si>
  <si>
    <t>I) M/S Mark International Namosankar Bati Chapainawabgonj 
II) Md. Imran Sunny, Mohisbathan, Rajshahi</t>
  </si>
  <si>
    <t>* 2-vent WRS (1.5 X 1.8m) 
* 2-vent Box Culvert (4 X 4m) 
* 1 O&amp;M Shed
* Protection works of UP Office</t>
  </si>
  <si>
    <t>Puthia</t>
  </si>
  <si>
    <t xml:space="preserve">Noapara-Hazirdhara </t>
  </si>
  <si>
    <t>23.02.2015</t>
  </si>
  <si>
    <t>16.01.2017</t>
  </si>
  <si>
    <t>Md Jamal Hossain N, C Road Thakurgaon</t>
  </si>
  <si>
    <t xml:space="preserve">* Regulator (2V-1.50m X 1.80m)
* 1.95 km Khal
* 1 WMCA Office </t>
  </si>
  <si>
    <t>Haripur</t>
  </si>
  <si>
    <t>Kishoree Beel</t>
  </si>
  <si>
    <t>Earth work completed. Structure work ongoing</t>
  </si>
  <si>
    <t>25.04.17</t>
  </si>
  <si>
    <t>13.04.16</t>
  </si>
  <si>
    <t>ASI-TBK (JV), Kapuriapatti, Mathbaria, Pirojpur</t>
  </si>
  <si>
    <t>8 Khals = 18.27 km
WMCA Office = 1
Box culvert = 2
Irrigation canal = 2</t>
  </si>
  <si>
    <t>Nali-Badurtali</t>
  </si>
  <si>
    <r>
      <rPr>
        <b/>
        <sz val="9"/>
        <rFont val="Arial"/>
        <family val="2"/>
      </rPr>
      <t xml:space="preserve">Completed
</t>
    </r>
    <r>
      <rPr>
        <sz val="9"/>
        <rFont val="Arial"/>
        <family val="2"/>
      </rPr>
      <t xml:space="preserve">Some minor work at WMCA Office is pending. </t>
    </r>
  </si>
  <si>
    <t>0133</t>
  </si>
  <si>
    <t>20.12.2012</t>
  </si>
  <si>
    <t xml:space="preserve"> M/S Unnayan International Anderson Road, Cox'sbazar</t>
  </si>
  <si>
    <t>- Irrigation Canal using FC Sheets inclding pamping platform = 2.9 km
- Aqueduct (6.6m)
- Pipe culvert (5m length)
- Khal
- Sump (pit)
- O&amp;M Shed</t>
  </si>
  <si>
    <t>Chokoria</t>
  </si>
  <si>
    <t>Cox's Bazar</t>
  </si>
  <si>
    <t>Fasiakhali Irrigation</t>
  </si>
  <si>
    <t>0027</t>
  </si>
  <si>
    <t>03.05.2014</t>
  </si>
  <si>
    <t>04.06.2013</t>
  </si>
  <si>
    <t>Mark International Chapai Nawabgonj.</t>
  </si>
  <si>
    <t>* 1758m lined canal
* 2 Aquiduct
* 1 Siphon
* 1 O&amp;M Shed</t>
  </si>
  <si>
    <t>Chapai-N.Gonj</t>
  </si>
  <si>
    <t>Ghoghodima-Khatbatala</t>
  </si>
  <si>
    <t>19.03.2014</t>
  </si>
  <si>
    <t>0056</t>
  </si>
  <si>
    <t>20.07.2015</t>
  </si>
  <si>
    <t>21.07.2014</t>
  </si>
  <si>
    <t>Md. Sohel                      Santahar, Adamdighi, Bogra</t>
  </si>
  <si>
    <t xml:space="preserve">* 1-vent box culvert (2.5m X 2.5m) 
* 1-vent box culvert (2.5m X 2.5m) 
* 1-vent box culvert (3.00m X 3.00m) 
* WRS (1.5mX1.5m) = 
* 1.2 km Khal (main)
* Branch khal 0.70 km
* 1 O&amp;M Shed </t>
  </si>
  <si>
    <t>Tiloch Iramati</t>
  </si>
  <si>
    <t>0045</t>
  </si>
  <si>
    <t>05.05.2013</t>
  </si>
  <si>
    <t>0024</t>
  </si>
  <si>
    <t>03.01.2015</t>
  </si>
  <si>
    <t>26.06.2013</t>
  </si>
  <si>
    <t xml:space="preserve">Md. Noor Hossain Puratan,Kashba, Mission Para, Jessore </t>
  </si>
  <si>
    <t>* 2V Regulator
* 1 Khal 1.0 km
* O&amp;M Shed</t>
  </si>
  <si>
    <t>Bagherpara</t>
  </si>
  <si>
    <t>Katurakandi Khal</t>
  </si>
  <si>
    <t>16.07.2015</t>
  </si>
  <si>
    <t>17.07.2014</t>
  </si>
  <si>
    <t>M/S Mamun                   Kazipara, Neogaon</t>
  </si>
  <si>
    <t>* 2-vent WRS(1.5mX1.8m)
* 6 km Khal
* 1 O&amp;M Shed</t>
  </si>
  <si>
    <t>Amail Indail</t>
  </si>
  <si>
    <t>Gate of WRS not fitted. Work is ongoing. RLS not done.  Land for shed not received. Shed may be dropped.</t>
  </si>
  <si>
    <t>29.01.2014</t>
  </si>
  <si>
    <t>13.06.2015</t>
  </si>
  <si>
    <t xml:space="preserve">Sahed Hassain Chowdhury, North Balubari, Dinajpur </t>
  </si>
  <si>
    <t>* 3-vent WRS (1.5 X 2.00m) 
* 9.40 km khal
* 1 O&amp;M Shed</t>
  </si>
  <si>
    <t>Birol</t>
  </si>
  <si>
    <t>Dinajpur</t>
  </si>
  <si>
    <t xml:space="preserve">Nona River </t>
  </si>
  <si>
    <r>
      <t>Revised 0.05</t>
    </r>
    <r>
      <rPr>
        <sz val="9"/>
        <color indexed="8"/>
        <rFont val="Calibri"/>
        <family val="2"/>
      </rPr>
      <t>%</t>
    </r>
    <r>
      <rPr>
        <sz val="7.75"/>
        <color indexed="8"/>
        <rFont val="Arial Narrow"/>
        <family val="2"/>
      </rPr>
      <t xml:space="preserve"> less</t>
    </r>
  </si>
  <si>
    <t>09.01.12</t>
  </si>
  <si>
    <t>21.11.2012</t>
  </si>
  <si>
    <t>M/S. Josef Enterprise Pathantola, Dhamrai, Dhaka</t>
  </si>
  <si>
    <t>-2-V Regulator
- O&amp;M Shed
- Re-excavation of Khal and Re-sectioning of embankment</t>
  </si>
  <si>
    <t xml:space="preserve">Swarna Khali Khal </t>
  </si>
  <si>
    <t xml:space="preserve">Khal under case may be dropped. WRS gate not fitted. Box culvert not started. O&amp;M Shed not started as land not yet managed. </t>
  </si>
  <si>
    <t>27.01.2015</t>
  </si>
  <si>
    <t>23.03.2017</t>
  </si>
  <si>
    <t>14.09.2015</t>
  </si>
  <si>
    <t>Md. Nurul Islam North Balubari, Dinajpur.</t>
  </si>
  <si>
    <t>* 2V WRS (1.5m X 1.8m)
* Box culvert
* 4.10 km Khal (dropped)
* 1 O&amp;M Shed.</t>
  </si>
  <si>
    <t>Birganj</t>
  </si>
  <si>
    <t>Sanka Moni Beel</t>
  </si>
  <si>
    <t>WRS Completed. Drainage outlet not required. WMCA office work one going</t>
  </si>
  <si>
    <t>03.11.2015</t>
  </si>
  <si>
    <t>03.02.2017</t>
  </si>
  <si>
    <t>Ram Babu &amp; Kalicharan Agarwala (JV) Old Hospital Road Joypurhat</t>
  </si>
  <si>
    <t>WRS 3-vent = 1
Drainage excavation = 450m
WMCA Office = 1
Khal 6.40 km</t>
  </si>
  <si>
    <t>Panchbibi</t>
  </si>
  <si>
    <t>Bhigram-Sirota</t>
  </si>
  <si>
    <t>O&amp;M shed droped &amp; Regulator incoplete</t>
  </si>
  <si>
    <t>18.02.2014</t>
  </si>
  <si>
    <t>18.02.2013</t>
  </si>
  <si>
    <t>M/S Tushar Enterprise Radhanagar Eidga Road, Pabna</t>
  </si>
  <si>
    <t>* 2.58 km Khal
* 2-vent WRS  
* 1-vent Box Culvert
* 1 O&amp;M Shed</t>
  </si>
  <si>
    <t>Sujanagar</t>
  </si>
  <si>
    <t>Pabna</t>
  </si>
  <si>
    <t xml:space="preserve">Nuruddin Khal </t>
  </si>
  <si>
    <t>0013</t>
  </si>
  <si>
    <t>02.09.2014</t>
  </si>
  <si>
    <t>03.09.2013</t>
  </si>
  <si>
    <t>Mohiddin Ahmed Muslimpara, Patuakhali</t>
  </si>
  <si>
    <t>1 WRS (1V 1.5m X 1.8m)
2 Outlet (dia 0.90m)
Embankment 4.6 km
1 Khal 2.3 km
WMCA Office (12.0m X 6.0m)</t>
  </si>
  <si>
    <t xml:space="preserve">Adabaria </t>
  </si>
  <si>
    <t xml:space="preserve"> Earth work Completed. Structure minor work pending</t>
  </si>
  <si>
    <t>07.04.2014</t>
  </si>
  <si>
    <t>02.09.2015</t>
  </si>
  <si>
    <t>03.09.2014</t>
  </si>
  <si>
    <t>2 Khal, Rehabilitation of Box culvert for WRS Embakment (HBB road)</t>
  </si>
  <si>
    <t>Harirmpur Beel</t>
  </si>
  <si>
    <t>M/S Ahmed Steel Industries.</t>
  </si>
  <si>
    <t>Regulator 1
Pucca Drain 2
Box culver 1
WMCA Office</t>
  </si>
  <si>
    <t>Pirijpur</t>
  </si>
  <si>
    <t>Mithakhali</t>
  </si>
  <si>
    <t>0018</t>
  </si>
  <si>
    <t>30.04.12</t>
  </si>
  <si>
    <t>29.11.11</t>
  </si>
  <si>
    <t>18.08.2011</t>
  </si>
  <si>
    <t>Ram Babu, Gudhuri Bazar, Thakurgaon</t>
  </si>
  <si>
    <t>2 WRS Khal excavation</t>
  </si>
  <si>
    <t>Kalai</t>
  </si>
  <si>
    <t>Purba Sarail Madai Khal</t>
  </si>
  <si>
    <t>10.01.2013</t>
  </si>
  <si>
    <t>0058</t>
  </si>
  <si>
    <t>28.04.2014</t>
  </si>
  <si>
    <t>M/S. Ritu Enteprise Sonatola Bogra</t>
  </si>
  <si>
    <t>* Modification of RCC bridge into WRS (4V-1.5 X 1.8m) 
* 5.00 km khal
* 1 WMCA Office (12.0m X 6.0m)</t>
  </si>
  <si>
    <t>Goal Kandi-Daturbari</t>
  </si>
  <si>
    <t>Base casting, Column, &amp; Brick work complete  and LCS work stoped due to over rain filled up water</t>
  </si>
  <si>
    <t>02.04.2015</t>
  </si>
  <si>
    <t>0091</t>
  </si>
  <si>
    <t>30.09.2016</t>
  </si>
  <si>
    <t>01.10.2015</t>
  </si>
  <si>
    <t>M/S M.M. Enterprise Chindina Kazibari, Chindina, Comilla.</t>
  </si>
  <si>
    <t>WRS (3-V 1.50m X 2.5m)
2 Khal = 5.02 Km
WMCA Office (12.0m X 6.0m)</t>
  </si>
  <si>
    <t>Nababpur Kaliarchar</t>
  </si>
  <si>
    <t>WRS deck slab due. O&amp;M framework due. Khal work slow. 810m of Paschim Dighuli Khal LCS # 21 &amp; 600m Purba Kata Khal LCS # 22 could not be done. Earth filling due. Revised drawing &amp; estimate of O&amp;M Shed. Floor not done for earth filling.</t>
  </si>
  <si>
    <t>30.05.2015</t>
  </si>
  <si>
    <t>14.03.2015</t>
  </si>
  <si>
    <t>27.06.16</t>
  </si>
  <si>
    <t>13.10.2014</t>
  </si>
  <si>
    <t>M/S. Josna International 12/B, 6/106, Mirpur, Dhaka-1216.</t>
  </si>
  <si>
    <t>- 4 Khal = 9.462 km
'- 3-V Regulator (1.5m X 1.80m)
- O&amp;M Shed</t>
  </si>
  <si>
    <t>Dighuli Kathali</t>
  </si>
  <si>
    <r>
      <rPr>
        <b/>
        <sz val="8"/>
        <rFont val="Arial"/>
        <family val="2"/>
      </rPr>
      <t xml:space="preserve">Completed
</t>
    </r>
    <r>
      <rPr>
        <sz val="8"/>
        <rFont val="Arial"/>
        <family val="2"/>
      </rPr>
      <t>Gate filling pending.</t>
    </r>
  </si>
  <si>
    <t>07.04.2015</t>
  </si>
  <si>
    <t>26.04.2015</t>
  </si>
  <si>
    <t>M/S Golam Sarwor Rajpara, Rajshahi.</t>
  </si>
  <si>
    <t>1 Khal &amp; RL, 2 WRS, WMCA Office, rain harvesting, electrification and furniture</t>
  </si>
  <si>
    <t>Tongibari</t>
  </si>
  <si>
    <t>Munshiganj</t>
  </si>
  <si>
    <t>Chasri Beel</t>
  </si>
  <si>
    <t>Earth work &amp; structure work ongoing</t>
  </si>
  <si>
    <t>01.05.2016</t>
  </si>
  <si>
    <t>Md. Golam Rasul Hotel Bazar, Meherpur</t>
  </si>
  <si>
    <t>2 Khal 
1 Regulator
2 Culvert
WMCA Office</t>
  </si>
  <si>
    <t>Mundail Khal</t>
  </si>
  <si>
    <t>Base casting complete ,Side wall , Column &amp; Brick wall complete and LCS work stoped due to over rain filled</t>
  </si>
  <si>
    <t>0238</t>
  </si>
  <si>
    <t>M/S Akter Enterprise Burichong Comilla</t>
  </si>
  <si>
    <t>WRS (4V-1.5m X 2.0m )
Khal = 17.95 Km 
WMCA Office (12.0m X 6.0m)</t>
  </si>
  <si>
    <t>Barkarai Derpar Kaduti</t>
  </si>
  <si>
    <r>
      <rPr>
        <b/>
        <sz val="9"/>
        <rFont val="Arial"/>
        <family val="2"/>
      </rPr>
      <t xml:space="preserve">Completed.
</t>
    </r>
    <r>
      <rPr>
        <sz val="9"/>
        <rFont val="Arial"/>
        <family val="2"/>
      </rPr>
      <t>5 RLS pending. Khal excavation completed. O&amp;M Shed floor need reapair.</t>
    </r>
  </si>
  <si>
    <t>0200</t>
  </si>
  <si>
    <t>26.11.2014</t>
  </si>
  <si>
    <t>0198</t>
  </si>
  <si>
    <t>31.02.2016</t>
  </si>
  <si>
    <t>01.09.2014</t>
  </si>
  <si>
    <t>M/S Keya Enterprise       193-2nd Colony, Mirpur, Dhaka-1216.</t>
  </si>
  <si>
    <t>- 4 Khal = 8.325 km with RL 8 nos.
'- Check Gates, Turnouts &amp; Precast RCC Pipe
'- 3 Foot Bridges
- Pucca Drain = 3 km?
- O&amp;M Shed (12.00m X 6.0m)</t>
  </si>
  <si>
    <t>Bhangakha-Nyamatpur</t>
  </si>
  <si>
    <t>17.05.2016</t>
  </si>
  <si>
    <t>M/A A. H Trading</t>
  </si>
  <si>
    <t>Embankment 2.5 Km
Khal 1.3 Km
1 foot WRS
1 Bridge
WMCA Office</t>
  </si>
  <si>
    <t>Kalaroa</t>
  </si>
  <si>
    <t>Khetrapara</t>
  </si>
  <si>
    <t>Work ongoing. Will be completed by February 2017.</t>
  </si>
  <si>
    <t>08.10.2015</t>
  </si>
  <si>
    <t>31.10.2016</t>
  </si>
  <si>
    <t>29.09.2015</t>
  </si>
  <si>
    <t>KBI-A&amp;C JV Chowdhury Market (2nd Floor), Dulhazra, Chakaria, Cox,sbazar</t>
  </si>
  <si>
    <t>Khal = 0.50 Km
Irrigation Line Canal  no. 1  &amp;2 = 0.660 Km = 660m angle
Check Structure (1V-600m dia pipe
WMCA Office = 1  (12.0m X 6.0m)</t>
  </si>
  <si>
    <t>Chittagong</t>
  </si>
  <si>
    <t>Kulpagli Chara</t>
  </si>
  <si>
    <t>Final notice give for canceel.
Post work measurment not done .</t>
  </si>
  <si>
    <t>Appolo Engineering &amp; Construction Ltd. Jabber Tower, 42 Gulshan Avenue, Dhaka-1212</t>
  </si>
  <si>
    <t>3 Khal = 5.520 Km
Box culvert (1V- 3.50m X 3.50m) = 1
9 Pucca drain = 1.600 Km
WMCA Office = 1</t>
  </si>
  <si>
    <t>Faridganj</t>
  </si>
  <si>
    <t>Montala-Chaliapara</t>
  </si>
  <si>
    <r>
      <t xml:space="preserve">Completed
</t>
    </r>
    <r>
      <rPr>
        <sz val="9"/>
        <rFont val="Arial"/>
        <family val="2"/>
      </rPr>
      <t>Minor work remaining.</t>
    </r>
  </si>
  <si>
    <t>19.02.2015</t>
  </si>
  <si>
    <t>15.09.2016</t>
  </si>
  <si>
    <t>16.04.2015</t>
  </si>
  <si>
    <t xml:space="preserve">KBI-A&amp;C Joint Venture 2nd Floor Chowdury Market Dulahazara, Chakaria, Cox'sbazar </t>
  </si>
  <si>
    <t>* 4-v WRS
O&amp;M Shed</t>
  </si>
  <si>
    <t>Ramu</t>
  </si>
  <si>
    <t>Cox'sbazar</t>
  </si>
  <si>
    <t>Paner Chhara Purbakul</t>
  </si>
  <si>
    <t>Work ongoing</t>
  </si>
  <si>
    <t>0085</t>
  </si>
  <si>
    <t>19.09.2016</t>
  </si>
  <si>
    <t xml:space="preserve">KBI-A&amp;C Joint Venture  Dulahazara, Chakaria, Cox'sbazar </t>
  </si>
  <si>
    <t>2-vent WRS = 1
O&amp;M Shed = 1
Khal = ?</t>
  </si>
  <si>
    <t>Teknaf</t>
  </si>
  <si>
    <t>Raikhong Khal</t>
  </si>
  <si>
    <t>work is on going, O&amp;M shed work is cancelled</t>
  </si>
  <si>
    <t>11.11.2014</t>
  </si>
  <si>
    <t>09.10.2016</t>
  </si>
  <si>
    <t>30.08.2015</t>
  </si>
  <si>
    <t>* O&amp;M Shed
* 25m bridge
* 9.10 km khal</t>
  </si>
  <si>
    <t>Nimaichara-Wapda Khal</t>
  </si>
  <si>
    <r>
      <t xml:space="preserve">Completed
</t>
    </r>
    <r>
      <rPr>
        <sz val="9"/>
        <rFont val="Arial"/>
        <family val="2"/>
      </rPr>
      <t>Block placing, finishing work of O&amp;M Shed pending.</t>
    </r>
  </si>
  <si>
    <t>22.12.2013</t>
  </si>
  <si>
    <t>19.05.2015</t>
  </si>
  <si>
    <t>20.05.2014</t>
  </si>
  <si>
    <t>Md. Mahafuj Khan, Nalchity, Bandar, Jhalakathi.</t>
  </si>
  <si>
    <t>3 Khal embankment = 6.025 km (2V 1.2X1.8) Regulator, 2 pipe sluices. O&amp;M Shed</t>
  </si>
  <si>
    <t>Dudhal</t>
  </si>
  <si>
    <t>Gate fitting pending. Electrification not done.</t>
  </si>
  <si>
    <t>29.01.2016</t>
  </si>
  <si>
    <t>F.E &amp; M.M. (JV), Jagoti Rail gate Jagoti, Kushtia</t>
  </si>
  <si>
    <t>5 Khal 7.39 Km
2 WRS (1V-1.5m X 2.0m)), 2V-1.5m X 1.8m)
2 Box culvert (1V-4.0m X 3.7m) &amp; (1V-3.0m X 3.0m)
WMCA Office (12m X 6m)
WMCA Office</t>
  </si>
  <si>
    <t>Uthli-Jayantihazara Mashalia</t>
  </si>
  <si>
    <t>05.03.17</t>
  </si>
  <si>
    <t>06.03.16</t>
  </si>
  <si>
    <t>AC-KSA (JV) West Alipur, Faridpur</t>
  </si>
  <si>
    <t>2 Khal = 5.00 km
Regulator (2V- 1.5m X 1.8m)
WMCA Office = 1</t>
  </si>
  <si>
    <t>Harirampur</t>
  </si>
  <si>
    <t>Gopinathpur Beel</t>
  </si>
  <si>
    <t>LCS work can't be done due to social conflict and land problem. Structure work  on going</t>
  </si>
  <si>
    <t>24.05.17</t>
  </si>
  <si>
    <t>M/S Mamun, Kazipara, Naogaon</t>
  </si>
  <si>
    <t>2 Khal = 1.45 km
Regulator = 1 (3V-1.5m X 1.8m)
Culvert = 1 (1V-2.0m X 3.0m)
WMCA Office = 1</t>
  </si>
  <si>
    <t>Badalgachhi</t>
  </si>
  <si>
    <t>Adhaipur-Bailanthapur Khal</t>
  </si>
  <si>
    <t>work on going</t>
  </si>
  <si>
    <t>0079</t>
  </si>
  <si>
    <t>01.02.2016</t>
  </si>
  <si>
    <t>02.02.2015</t>
  </si>
  <si>
    <t>M/S. M. Enterprise Sultangonjpara, Bogra</t>
  </si>
  <si>
    <t>* 5-vent WRS (1.5m X 1.8m), 
* 6 km khal, 
* 1 O&amp;M shed.</t>
  </si>
  <si>
    <t>Sherpur</t>
  </si>
  <si>
    <t>Bhadrabati-Tilkatala</t>
  </si>
  <si>
    <t>WRS Dropped.  Contractor did unspecified  lining of canal work which has been rejected. Revised planning submitted to XEN to settle with contractor &amp; WMCA. O&amp;M Shed completed but furniture not given. O&amp;M Shed floor cracked and need rectification.</t>
  </si>
  <si>
    <t>0037</t>
  </si>
  <si>
    <t>12.12.2013</t>
  </si>
  <si>
    <t>24.11.2015</t>
  </si>
  <si>
    <t>18.05.2014</t>
  </si>
  <si>
    <t>- 1 Khal = 1.8 km
'- 2-V WRS (1.5m X 1.5m)
- O&amp;M Shed
- Irrigation Drain = 1.6 km</t>
  </si>
  <si>
    <t xml:space="preserve">Tumchar-Kalirchar </t>
  </si>
  <si>
    <t>0057</t>
  </si>
  <si>
    <t>10.11.2012</t>
  </si>
  <si>
    <t>0109</t>
  </si>
  <si>
    <t>Md. Noor Hossain, Puraton Kashba,Jessore</t>
  </si>
  <si>
    <t>* 3V Regulator
* 2 Culvert
* 5 pipe culverts
* O&amp;M Shed</t>
  </si>
  <si>
    <t>Nabinpur-Dholar Beel</t>
  </si>
  <si>
    <t>Lay out done by WMCA &amp; Base casting complete of Regulator -1V</t>
  </si>
  <si>
    <t>19.02.2017</t>
  </si>
  <si>
    <t>Mir. Habibul Alam &amp; M/S Tazul Islam (JV), Uttar Boragacha, Natore</t>
  </si>
  <si>
    <t>Embankment = 3.75 km
2 Regulators [(2V-1.50m X 1.80m), (1V-1.50m X 1.80m)] 
1 Box culvert (2V-2.00m X 2.50m)
WMCA Office including rain water harvesting, electrification, office furniture</t>
  </si>
  <si>
    <t>Gurudaspuri</t>
  </si>
  <si>
    <t>Dighdaria</t>
  </si>
  <si>
    <r>
      <rPr>
        <b/>
        <sz val="9"/>
        <rFont val="Arial"/>
        <family val="2"/>
      </rPr>
      <t xml:space="preserve">Completed
</t>
    </r>
    <r>
      <rPr>
        <sz val="9"/>
        <rFont val="Arial"/>
        <family val="2"/>
      </rPr>
      <t>Minor rectification needed. Will be completed by December, 2016.</t>
    </r>
  </si>
  <si>
    <t>08.04.2014</t>
  </si>
  <si>
    <t>23.11.2015</t>
  </si>
  <si>
    <t>M/S Aminul Momin (JV)   Gobindaganj, Gaibandha</t>
  </si>
  <si>
    <t>* WRS (4V-1.5m X 2.0m)
* 6.68 km Khal
* WMCA Office (12.0m X 6.0m)</t>
  </si>
  <si>
    <t>Gobindaganj</t>
  </si>
  <si>
    <t>Jhirai Bridge-Jangalpara Khal</t>
  </si>
  <si>
    <t>Box culvert done. WRS done CC block/Flag not done and O&amp;M shed start</t>
  </si>
  <si>
    <t>22.10.2015</t>
  </si>
  <si>
    <t>Md. Jannat Ali Zinnah, Patkibari, Hemayetpur, Pabna</t>
  </si>
  <si>
    <t>* 3-vent Box culvert
* 3-vent  WRS (1.5mX1.8m)
* 1 O&amp;M Shed, 
* 6.50 km Khals</t>
  </si>
  <si>
    <t>Sikta Madai</t>
  </si>
  <si>
    <t>10.04.2016</t>
  </si>
  <si>
    <t>M/S Nahid Enterprise</t>
  </si>
  <si>
    <t xml:space="preserve">O&amp;M Shed = 1
RCC U drain = 120m
WRS 3-vent (1.5m X 2.0m) </t>
  </si>
  <si>
    <t>Jhanior Parbhabanipur</t>
  </si>
  <si>
    <t>Regulator comleted except gate. Embankment not touched. O&amp;M Shed done except tin fixing. Will be completed by February 2017.</t>
  </si>
  <si>
    <t>18.01.2016</t>
  </si>
  <si>
    <t>08.08.2016</t>
  </si>
  <si>
    <t>09.08.2015</t>
  </si>
  <si>
    <t>AH-NS (JVC) Nimtola, Dinajpur.</t>
  </si>
  <si>
    <t>* 3V Regulator (1.5m X 1.8m)
* Box culvert (2-vent)
* Drainage outlet
* 1.015 km  Embankment
0.41 km Khal
* 1 O&amp;M Shed.</t>
  </si>
  <si>
    <t>Ghoraband Khal</t>
  </si>
  <si>
    <r>
      <t xml:space="preserve">Completed
</t>
    </r>
    <r>
      <rPr>
        <sz val="9"/>
        <rFont val="Arial"/>
        <family val="2"/>
      </rPr>
      <t>To be handed over by 15 October 2016.</t>
    </r>
  </si>
  <si>
    <t>0014</t>
  </si>
  <si>
    <t>0039</t>
  </si>
  <si>
    <t>31.07.2013</t>
  </si>
  <si>
    <t>M/S. A.G.A NT (JV), Dowlatpur, Kachua, Chandpur</t>
  </si>
  <si>
    <t>- Irrigation Canal using FC Sheets = 3.65 km
- One culvert
- O&amp;M Shed
- Khal</t>
  </si>
  <si>
    <t xml:space="preserve">Udura Khal </t>
  </si>
  <si>
    <r>
      <rPr>
        <b/>
        <sz val="9"/>
        <rFont val="Arial"/>
        <family val="2"/>
      </rPr>
      <t xml:space="preserve">Completed
</t>
    </r>
    <r>
      <rPr>
        <sz val="9"/>
        <rFont val="Arial"/>
        <family val="2"/>
      </rPr>
      <t>Revised estimate done &amp; O&amp;M Shed work ongoing</t>
    </r>
  </si>
  <si>
    <t>0149</t>
  </si>
  <si>
    <t>12.11.2013</t>
  </si>
  <si>
    <t>0202</t>
  </si>
  <si>
    <t>10.11.2014</t>
  </si>
  <si>
    <t>M/S Shahid Enterprise       Musgunni, Khulna.</t>
  </si>
  <si>
    <t>* 2 Regulators
* 2 Closers
* 2 Khals 3.76 km
* Embankment 7.5 km
* O&amp;M Shed</t>
  </si>
  <si>
    <t>Morelgonj</t>
  </si>
  <si>
    <t>Pathuria Kalibari</t>
  </si>
  <si>
    <t>WRS completed. Box culvert &amp; O&amp;M stared will be completed by January 2017</t>
  </si>
  <si>
    <t>18.11.2014</t>
  </si>
  <si>
    <t>25.11.2014</t>
  </si>
  <si>
    <t>Rambabu &amp; Kalicharan Agarwala (JV), Old Hospital Road, Joypurhat</t>
  </si>
  <si>
    <t>4-vent WRS
Box culvert
4.70 km Khal
O&amp;M Shed.</t>
  </si>
  <si>
    <t>Khetlal</t>
  </si>
  <si>
    <t>Harabati Khal</t>
  </si>
  <si>
    <t>Complete</t>
  </si>
  <si>
    <t>0033</t>
  </si>
  <si>
    <t>06.02.2013</t>
  </si>
  <si>
    <t>0020</t>
  </si>
  <si>
    <t>20.06.2015</t>
  </si>
  <si>
    <t>22.08.2013</t>
  </si>
  <si>
    <t xml:space="preserve">Md. Zinnat Ali Zinnah Patikiabair, Pabna </t>
  </si>
  <si>
    <t>* 3-vent WRS
* 2-vent WRS  
* 4.10 km khal
* 1 O&amp;M Shed</t>
  </si>
  <si>
    <t>Atghoria</t>
  </si>
  <si>
    <t xml:space="preserve">Sapdanga Khal WC &amp; DR </t>
  </si>
  <si>
    <t>WRS work is has started after settlement with the people of Noakhali Sadar. Revise design done . Work ongoing.</t>
  </si>
  <si>
    <t>18.02.2016</t>
  </si>
  <si>
    <t>23.09.2016</t>
  </si>
  <si>
    <t>M/S Keya Enterprise 193, 2nd Colony, Mirpur Dhaka-1216.</t>
  </si>
  <si>
    <t>Regulator = 1 (2V-1.5m X 1.8m)
Pucca Irrigation Canal = 1.35 Km
1 Khal = 6.825 Km with RL 8 nos.
WMCA Office = 1</t>
  </si>
  <si>
    <t>Pukurdia-Naldugi</t>
  </si>
  <si>
    <r>
      <t xml:space="preserve">Completed
</t>
    </r>
    <r>
      <rPr>
        <sz val="9"/>
        <rFont val="Arial"/>
        <family val="2"/>
      </rPr>
      <t>Minor finishing work needed</t>
    </r>
  </si>
  <si>
    <t>Md. Abdul Latiff Hakkani (JV)   Bridge Road, Gaibandha</t>
  </si>
  <si>
    <t>* WRS (4V-1.5 X 1.8m) 
* Box culvert (4V-3.5 X 3.5m)
* 4.10 km khal
* WMCA Office</t>
  </si>
  <si>
    <t>Purandar Vushan Chander BariSarbesar Ghat</t>
  </si>
  <si>
    <t>Header Tank Completed. O&amp;M shed ongoing</t>
  </si>
  <si>
    <t>21.03.2016</t>
  </si>
  <si>
    <t>15.09.2014</t>
  </si>
  <si>
    <t>M/S Sanitary Museum Biswas Super Market More, Rajshahi</t>
  </si>
  <si>
    <t>Header Tank = 2
Aquiduct = 2
RCC pipe  =850m
UPVC pipe = 850m
Distribution pipe …, Pond = 2
O&amp;M Shed = 1</t>
  </si>
  <si>
    <t>Chapai-Nawabganj</t>
  </si>
  <si>
    <t>Kalitala-Kashmahal</t>
  </si>
  <si>
    <t>Structure completed. Protection of bridge approach done. Variation needed.</t>
  </si>
  <si>
    <t>01.02.2014</t>
  </si>
  <si>
    <t>0084</t>
  </si>
  <si>
    <t>01.04.2016</t>
  </si>
  <si>
    <t>M/S Md. Mahamudur Rhaman Master Para, Maijdeebazar, Noakhai</t>
  </si>
  <si>
    <t>* 3-vent Regulator = 1
* Khal = ………..
* O&amp;M Shed = 1</t>
  </si>
  <si>
    <t>Begumganj</t>
  </si>
  <si>
    <t>Bangla Bazar-Gopalpur</t>
  </si>
  <si>
    <t>WRS wheel guard need relocation. RLS  pending. Furniture pending. Revised drawing under way</t>
  </si>
  <si>
    <t>12.10.2014</t>
  </si>
  <si>
    <t>29.04.2015</t>
  </si>
  <si>
    <t xml:space="preserve">M/S. Mamun, Kazipara Naogaon </t>
  </si>
  <si>
    <t>* 3-vent WRS
* 2.60 km khal
* O&amp;M Shed</t>
  </si>
  <si>
    <t>Bisha Udoypur</t>
  </si>
  <si>
    <t>18.09.2015</t>
  </si>
  <si>
    <t>Ram Babu Gudri Bazar, Thakurgaon</t>
  </si>
  <si>
    <t>* 4-vent WRS
* 2-Vent Box culvert
* 7.80 km Khal
* 1 O&amp;M Shed</t>
  </si>
  <si>
    <t xml:space="preserve">Chiri Khal </t>
  </si>
  <si>
    <t>1700m lining canal completed. WMCA Office completed.</t>
  </si>
  <si>
    <t>05.06.15</t>
  </si>
  <si>
    <t>Mohammad Eunus &amp; Brothers Pvt. Ltd</t>
  </si>
  <si>
    <t>5 Irrigation Line canals = 3.25 km
5 road crossing
WMCA office = 1</t>
  </si>
  <si>
    <t>Ramanadi-Kutubpur</t>
  </si>
  <si>
    <t>Brick Line 400m running.
Culvert not done. RL section not done. Not needed. WMCA land not available. Will be completed by December 2016.</t>
  </si>
  <si>
    <t>14.09.2016</t>
  </si>
  <si>
    <t>08.09.2015</t>
  </si>
  <si>
    <t>M/S Ha-Mim and Brithers South Sartha, Adarsha, Sadar Comilla</t>
  </si>
  <si>
    <t>Khal = 7.62 km
Repair existing regulator = 1
Box culvert (3.5m X 3.5m) = 1
WMCA Office</t>
  </si>
  <si>
    <t xml:space="preserve">Dewra CAD </t>
  </si>
  <si>
    <t>26.04.11</t>
  </si>
  <si>
    <t>26.07.2012</t>
  </si>
  <si>
    <t>27.07.2011</t>
  </si>
  <si>
    <t>M. Ehteshamul Haque, Jail Road, Dinajpur</t>
  </si>
  <si>
    <t>Culvert-1
7V WRS (1.5 X 1.8m)
O&amp;M Shed-1
Khal = 8.372 km</t>
  </si>
  <si>
    <t>Nimai Khari Khal</t>
  </si>
  <si>
    <t>1500m Pucca drain completed. LCS work not started. WMCA Office Tin fixing ongoing.</t>
  </si>
  <si>
    <t>07.01.2016</t>
  </si>
  <si>
    <t>M/S Rohidas Banik Makimabadh Hazigonj Chandpur</t>
  </si>
  <si>
    <t>2 Khal = 4 Km
RCC Irrigation Canal = 3.65 km
WMCA Office = 1</t>
  </si>
  <si>
    <t>Hajigonj</t>
  </si>
  <si>
    <t>Patanish Noupara Khal</t>
  </si>
  <si>
    <t>Floor casting of O&amp;M Shed still pending. Variation with ADB. Modification of design for embankment done. Approving of regulator approach sent to PD for administration approval.</t>
  </si>
  <si>
    <t>26.11.2013</t>
  </si>
  <si>
    <t>09.09.2015</t>
  </si>
  <si>
    <t>10.03.2014</t>
  </si>
  <si>
    <t>Techbay International     46 Arambagh, Motijheel, Dhaka.</t>
  </si>
  <si>
    <t>2 Khal = 1.86 km 
Embankment = 2.51 km
2 Regulator = (ch. 0+103 &amp; 0+935 km
WMCA Office</t>
  </si>
  <si>
    <t>Daganbhuya</t>
  </si>
  <si>
    <t>Feni</t>
  </si>
  <si>
    <t>Sindurpur Sekanderpur</t>
  </si>
  <si>
    <t>Structural work completed. Gate &amp; block not fitted. O&amp;M Shed not started.</t>
  </si>
  <si>
    <t>08.12.2015</t>
  </si>
  <si>
    <t>22.12.2016</t>
  </si>
  <si>
    <t>M/S Rafiqul Islam North Balubari, Dinajpur</t>
  </si>
  <si>
    <t>* 3V WRS (1.5m X 1.8m)
* 2V WRS 
* 9.10 km Khal
* 1 O&amp;M Shed.</t>
  </si>
  <si>
    <t>Birampur</t>
  </si>
  <si>
    <t>Tulsiganga Khal</t>
  </si>
  <si>
    <t>Lined canal done.
Out of 4 only 1 culvert to be executed but not yet started. O&amp;M Shed started but construction delayed. .</t>
  </si>
  <si>
    <t>20.11.2014</t>
  </si>
  <si>
    <t>0063</t>
  </si>
  <si>
    <t>11.03.2016</t>
  </si>
  <si>
    <t>05.03.2015</t>
  </si>
  <si>
    <t>M/S. Keya Enterprise 193 2nd colony, Mirpur-1, Dhaka</t>
  </si>
  <si>
    <t>* 4 Khal = 12.45 km. Km with RL 14 nos.
* Irrigation Pucca drain = 2 km
* 4 Box culverts (1V-3.0m X 3.0m, 1V-3.0m X 3.5m, 2V-3.0m X 3.0m &amp; 1V-2.5m X 3.0m)
* WMCA Office</t>
  </si>
  <si>
    <t>Dakkin Char Ababil</t>
  </si>
  <si>
    <t>Only 300m canal done. Platform completed. O&amp;M Shed not started</t>
  </si>
  <si>
    <t>14.05.2017</t>
  </si>
  <si>
    <t>Sanitary Museam Raipara, Rajshahi</t>
  </si>
  <si>
    <t>RCC irrigation canal = 4145m
Cross drain wit pipe = 2
Pumping platform with stair = 1
WMCA Office = 1</t>
  </si>
  <si>
    <t>Chapai Nawabganj</t>
  </si>
  <si>
    <t>Sreerampur</t>
  </si>
  <si>
    <t>0022</t>
  </si>
  <si>
    <t>0021</t>
  </si>
  <si>
    <t>01.07.2014</t>
  </si>
  <si>
    <t>02.07.2013</t>
  </si>
  <si>
    <t>Sirajul Islam             Datta bari Road, Sirajgonj</t>
  </si>
  <si>
    <t>* 4.6 km Khal
3 nos. 3-vent gated structures
* 13.50 km embankment
* O&amp;M Shed</t>
  </si>
  <si>
    <t>Bhagalpur Montola</t>
  </si>
  <si>
    <t>Post work measurement be taken. RLS done. WRS not started. O&amp;M also not started.</t>
  </si>
  <si>
    <t>04.03.2016</t>
  </si>
  <si>
    <t>M/S SR Group (JV) North Balubari, Dinajpur</t>
  </si>
  <si>
    <t>* 6V WRS (1.5m X 2.0m)
* 10.40 km Khal
* 1 O&amp;M Shed.</t>
  </si>
  <si>
    <t>Nawabganj</t>
  </si>
  <si>
    <t>Nalshisha Khal</t>
  </si>
  <si>
    <t>LCS work completed. Blocks are not good. To replace.  Will be completed by December 2016.</t>
  </si>
  <si>
    <t>Mohammed Eunus &amp; Brothers (PVT) LTD. Panchlaish, Chittagong</t>
  </si>
  <si>
    <t>- Khal = 3.85 km with RL 4 nos.
'- 2-V WRS (1.5m X 1.8m)
- O&amp;M Shed
- Pucca Drain = 2.05 km</t>
  </si>
  <si>
    <t>Garur Khal</t>
  </si>
  <si>
    <t>0025</t>
  </si>
  <si>
    <t>20.01.2015</t>
  </si>
  <si>
    <t>21.07.2013</t>
  </si>
  <si>
    <t>M/S Podder Construction 227, Lalbazar, Nator.</t>
  </si>
  <si>
    <t>* 3-vent WRS
* 6.80 km khal
* O&amp;M Shed</t>
  </si>
  <si>
    <t>Atari</t>
  </si>
  <si>
    <t>Chalk Temukh Islamgati</t>
  </si>
  <si>
    <t xml:space="preserve">Rubber seal be replaced. One WRS not done.  May be dropped. Hoisting device of both 6V &amp; 2V truss of shed be rectified . </t>
  </si>
  <si>
    <t>15.10.2014</t>
  </si>
  <si>
    <t>05.07.2016</t>
  </si>
  <si>
    <t>06.01.2015</t>
  </si>
  <si>
    <t>Md. Nurul Islam             Uttar Balubari, Sadar, Dinajpur.</t>
  </si>
  <si>
    <t>* 6-vent WRS modification
* 2-vent WRS
* 2-vent WRS (to be dropped)
* 8.80 km Khal
* 1 O&amp;M Shed</t>
  </si>
  <si>
    <t>Treemohani</t>
  </si>
  <si>
    <t>3vent Regulator Top slab, 1 vent Regulator top slab &amp; Protective work, Column casting &amp; Brick work complete and WMCA Land Problem</t>
  </si>
  <si>
    <t>30.03.2015</t>
  </si>
  <si>
    <t>0261</t>
  </si>
  <si>
    <t>06.07.2015</t>
  </si>
  <si>
    <t>M/S M. M. Enterprise Chandina, Comilla</t>
  </si>
  <si>
    <t>2 WRS (3V-1.5m X 1.8m) (1V-1.5m X 1.5m)
3 Khals = 13.425 km
WMCA Office</t>
  </si>
  <si>
    <t>Orain Gulicho Naogaon</t>
  </si>
  <si>
    <t>Structure work is ongoing</t>
  </si>
  <si>
    <t>23.11.2016</t>
  </si>
  <si>
    <t>09.03.2017</t>
  </si>
  <si>
    <t>SA-SE (JV) Masterpara, Feni</t>
  </si>
  <si>
    <t>WRS = 1 (4V-1.5m X 1.8m)
Khal = 11.00 km
Check structure = 2-vent
WMCA Office = 1</t>
  </si>
  <si>
    <t>Sonagazi</t>
  </si>
  <si>
    <t>Badar Mokam Khal</t>
  </si>
  <si>
    <t>,</t>
  </si>
  <si>
    <t>O&amp;M Shed completed. WRS work ongoing. Will be completed by December 2016.</t>
  </si>
  <si>
    <t>23.02.2014</t>
  </si>
  <si>
    <t>0231</t>
  </si>
  <si>
    <t>17.11.2014</t>
  </si>
  <si>
    <t>Nabila &amp; Nirman (JV) 137/12, A/B-4, Priagan R/A, Mirpur Dhaka.</t>
  </si>
  <si>
    <t>Khal, Embankment, 
Regulator-1
Pipe sluice-1
Modification-1
WMCA-1</t>
  </si>
  <si>
    <t>Singair</t>
  </si>
  <si>
    <t>Volda Beel</t>
  </si>
  <si>
    <t>0177</t>
  </si>
  <si>
    <t>07.11.2013</t>
  </si>
  <si>
    <t>0145</t>
  </si>
  <si>
    <t>11.05.2014</t>
  </si>
  <si>
    <t>M/S Kumkum Enterprise, Nowapara, Ghop, Jessore</t>
  </si>
  <si>
    <t>* 5V Regulator (modified bridge)
* 2V Regulator (modified bridge)
* 2 Khal 1.2 km
* O&amp;M Shed</t>
  </si>
  <si>
    <t>Chowgacha</t>
  </si>
  <si>
    <t xml:space="preserve">Swarupdaha Dhunar Khal </t>
  </si>
  <si>
    <t>Pucca drain 1700m done. RLS not done. WMCA work ongoing</t>
  </si>
  <si>
    <t>15.01.2016</t>
  </si>
  <si>
    <t>4 Khal = 6.16 km
1 Pucca line Canal = 3.5 km
WMCA Office = 1</t>
  </si>
  <si>
    <t>Hajipur</t>
  </si>
  <si>
    <t>Sendra-Belchow</t>
  </si>
  <si>
    <t>19.01.2016</t>
  </si>
  <si>
    <t>30.05.16</t>
  </si>
  <si>
    <t>The New Trade Link AHM (JV)</t>
  </si>
  <si>
    <t>WRS =1
5 Khal = 13.97 km
Link road = 1.2 Km
WMCA Office = 1</t>
  </si>
  <si>
    <t>Companiganj</t>
  </si>
  <si>
    <t>Char Kakra</t>
  </si>
  <si>
    <t>0090</t>
  </si>
  <si>
    <t>29.08.2016</t>
  </si>
  <si>
    <t xml:space="preserve">S &amp; S JV, Santahar, Bogra </t>
  </si>
  <si>
    <t>* 2 Box culvert
* 2 nos. WRS
* 9.50 km khal
* O&amp;M Shed</t>
  </si>
  <si>
    <t>Raninagar</t>
  </si>
  <si>
    <t>Gohelapur Shafiqpur</t>
  </si>
  <si>
    <t>work is on going</t>
  </si>
  <si>
    <t>24.12.2015</t>
  </si>
  <si>
    <t>22.03.2017</t>
  </si>
  <si>
    <t>16.03.2016</t>
  </si>
  <si>
    <t>M/S S. Enterprise Sultangonjpara, Bogra</t>
  </si>
  <si>
    <t>WRS 4-vent (1.5m X 1.8m) = 1
Box culvert 4-vent (4m X 4m) = 1
WMCA Office = 1, 
Khal = 14.30 km</t>
  </si>
  <si>
    <t>Dublai Bhadrabati</t>
  </si>
  <si>
    <t>Base casting &amp; 1st lift done for both WRS. O&amp;M Shed not started.</t>
  </si>
  <si>
    <t>26.01.2015</t>
  </si>
  <si>
    <t>14.03.2017</t>
  </si>
  <si>
    <t>08.03.2016</t>
  </si>
  <si>
    <t>The New Trader Link &amp; A H M (JV) Bhuiyan Plaza, Hajiganj, Chandpur</t>
  </si>
  <si>
    <t>Regulator (3V- 1.5m X 1.8m) = 1 
(2-V 1.5m X 1.8m) = 1
WMCA Office = 1</t>
  </si>
  <si>
    <t>Char Parbati</t>
  </si>
  <si>
    <t>0051</t>
  </si>
  <si>
    <t>Abul Kalam Azad Azad Bhaban Muslimpara, Patuakhali</t>
  </si>
  <si>
    <t>1 WRS (2V-1.2m X 1.5m)
3 Outlets (1V-.06m dia 1 no. (2V-.09m dia 2 nos.)
1 Inlet (1V-.09m dia)
FC structure (1V-.09m dia)
2 Khal
Embankment (4.46 km)
WMCA Office (12.0m X 6.0m)</t>
  </si>
  <si>
    <t>Ponahura FMD &amp; WC</t>
  </si>
  <si>
    <t>01.06.2014</t>
  </si>
  <si>
    <t>M/S Rahim Uddin Chagoinaya, Feni.</t>
  </si>
  <si>
    <t>RCC Pucca Drain
O&amp;M Shed (12m X 6m)</t>
  </si>
  <si>
    <t>Mirersarai</t>
  </si>
  <si>
    <t>Chittagonj</t>
  </si>
  <si>
    <t>Paschim Joar</t>
  </si>
  <si>
    <r>
      <rPr>
        <b/>
        <sz val="9"/>
        <rFont val="Arial"/>
        <family val="2"/>
      </rPr>
      <t xml:space="preserve">Completed.
</t>
    </r>
    <r>
      <rPr>
        <sz val="9"/>
        <rFont val="Arial"/>
        <family val="2"/>
      </rPr>
      <t>Post work measurement done. WRS completed.</t>
    </r>
  </si>
  <si>
    <t>0082</t>
  </si>
  <si>
    <t>24.05.2015</t>
  </si>
  <si>
    <t>M/S Sheik Trader’s  Panchagarm bazaar, Panchagarm.</t>
  </si>
  <si>
    <t>* 8-vent WRS
* 6.50 km Khal
* O&amp;M Shed</t>
  </si>
  <si>
    <t>Borka Khal</t>
  </si>
  <si>
    <t>Quality problem. Field visit done &amp; report not satisfactory.  RLS not as per design. (O&amp;M Shed land not yet registered)</t>
  </si>
  <si>
    <t>22.03.2015</t>
  </si>
  <si>
    <t>21.02.2017</t>
  </si>
  <si>
    <t>SB-NTS. JV Chandpur Sadar, Chandpur</t>
  </si>
  <si>
    <t>2 Khal = 3.2 km
Pucca drain = 3790m</t>
  </si>
  <si>
    <t>Subidpur</t>
  </si>
  <si>
    <t>Post work measurement will be taken after RLS done. Structure work ongoing</t>
  </si>
  <si>
    <t xml:space="preserve">ADB </t>
  </si>
  <si>
    <t>02.12.2015</t>
  </si>
  <si>
    <t>18.01.2017</t>
  </si>
  <si>
    <t>19.12.2016</t>
  </si>
  <si>
    <t>3 Khal (14.455+2.76+1.772) = 18.985 Km
WRS (4-V 1.50m X 2.00m) &amp; 3-V 1.50m X 2.00m) = 2
2 Irrigation pucca drain = 245m
WMCA Office = 1</t>
  </si>
  <si>
    <t>Tulsi-Trimohony-Bhaduria</t>
  </si>
  <si>
    <t>1st lift wing wall done. Will be completed by February 2017.</t>
  </si>
  <si>
    <t xml:space="preserve">WRS (4-V 1.50m X 2.0m)
WMCA Office
</t>
  </si>
  <si>
    <t>Karam Ali Chhara</t>
  </si>
  <si>
    <r>
      <rPr>
        <b/>
        <sz val="9"/>
        <rFont val="Arial"/>
        <family val="2"/>
      </rPr>
      <t xml:space="preserve">Completed
</t>
    </r>
    <r>
      <rPr>
        <sz val="9"/>
        <rFont val="Arial"/>
        <family val="2"/>
      </rPr>
      <t>WRS completed. O&amp;M Shed completed. Embankment work not yet completed. Will be completed by December 2016.</t>
    </r>
  </si>
  <si>
    <t>28.10.2015</t>
  </si>
  <si>
    <t>0100</t>
  </si>
  <si>
    <t>19.01.2017</t>
  </si>
  <si>
    <t>M/S Saleh Ahmed, 194/1 Haque Plaza S S K Road, Feni</t>
  </si>
  <si>
    <t>Embankment = 1.30 km
3 Khal = 4.5 km
WRS (4-V 1.50m X 1.80m)
Box Culvert (2-V 4.00m X 4.50m) 
WMCA Office</t>
  </si>
  <si>
    <t>Abupur</t>
  </si>
  <si>
    <t>Structure work Runing</t>
  </si>
  <si>
    <t>14.08.2014</t>
  </si>
  <si>
    <t>* 9-vent WRS
* 10.40 km Khal
* 1 O&amp;M Shed</t>
  </si>
  <si>
    <t>Pirgonj</t>
  </si>
  <si>
    <t>Kahani Beel</t>
  </si>
  <si>
    <t>LCS work ongoing</t>
  </si>
  <si>
    <t>28.03.2017</t>
  </si>
  <si>
    <t>M/S Mostafa &amp; Sons Sonapur, Sadar Nokhali</t>
  </si>
  <si>
    <t>3 Khal = 14.15 km
WRS = 3
WMCA Office = 1</t>
  </si>
  <si>
    <t>Fanaghata Rajullhpur</t>
  </si>
  <si>
    <t>work ongoing</t>
  </si>
  <si>
    <t>09.11.2014</t>
  </si>
  <si>
    <t>0236</t>
  </si>
  <si>
    <t>KBI-M/S Asad Enterprise (AE), JV, Cox,sbazar</t>
  </si>
  <si>
    <t>- 2 nos. WRS (5V-1.5m X 1.8m) each.
- O&amp;M Shed</t>
  </si>
  <si>
    <t>Chakoria</t>
  </si>
  <si>
    <t>Sonaichari</t>
  </si>
  <si>
    <t>Dismentling of 1-Vent old pipe sluice gong on. Work ongoing.</t>
  </si>
  <si>
    <t>05.02.2017</t>
  </si>
  <si>
    <t>07.03.2016</t>
  </si>
  <si>
    <t>Western Engineering (Pvt.) Ltd. TCB Bhaban 7th Floor, Kawranbazar, Dhaka</t>
  </si>
  <si>
    <t>8 Khal = 17.20 Km
WRS = 3
Pumping platform = 3
WMCA Office = 1</t>
  </si>
  <si>
    <t>Char Hazari</t>
  </si>
  <si>
    <t>27.05.2014</t>
  </si>
  <si>
    <t>HBC-EB (JV) Haque Matket, Bibirhat, Fatikchari, Chittagong,</t>
  </si>
  <si>
    <t>WRS (8-V 1.50m X 2.00m) at ch. 3+400Km
Khal = 0.900Km
WMCA Office</t>
  </si>
  <si>
    <t>Fatikchari</t>
  </si>
  <si>
    <t>Kalapania Khal</t>
  </si>
  <si>
    <t>O&amp;M Shed done except finishing. Gate filling by December 2016. Will be completed by December 2016.</t>
  </si>
  <si>
    <t>0059</t>
  </si>
  <si>
    <t>15.03.2016</t>
  </si>
  <si>
    <t>16.03.2015</t>
  </si>
  <si>
    <t>M. Ehteshamul Haque Jail road Dinajpur.</t>
  </si>
  <si>
    <t>* 6-vent WRS (Modification)
* 4-vent WRS
* 3-vent WRS
* 1-vent WRS
* 1-vent Pipe
* 2-vent Pipe
* 5.2 km embankment
* 2.875 km Khal
* 1 O&amp;M Shed</t>
  </si>
  <si>
    <t>Nowabganj</t>
  </si>
  <si>
    <t>Purbajoydebpur-Kanchdaha</t>
  </si>
  <si>
    <r>
      <rPr>
        <b/>
        <sz val="9"/>
        <rFont val="Arial"/>
        <family val="2"/>
      </rPr>
      <t xml:space="preserve">Completed
</t>
    </r>
    <r>
      <rPr>
        <sz val="9"/>
        <rFont val="Arial"/>
        <family val="2"/>
      </rPr>
      <t>Earth work done. Post measurement done. Minor finishing work remaining.</t>
    </r>
  </si>
  <si>
    <t>01.01.2015</t>
  </si>
  <si>
    <t>0269</t>
  </si>
  <si>
    <t>13.03.2017</t>
  </si>
  <si>
    <t>Md. Jamal Hossain NC Road, Thakurgaon</t>
  </si>
  <si>
    <t>4-V WRS
1 Weir
7.50 km Khal
1 O&amp;M Shed</t>
  </si>
  <si>
    <t>Baliadangi</t>
  </si>
  <si>
    <t>Thakurganj</t>
  </si>
  <si>
    <t>Chotosingia-Goalkari</t>
  </si>
  <si>
    <t>Main 3000m line canal done. Stair not done Platform=3 completed. O&amp;M shed work ongoing</t>
  </si>
  <si>
    <t>M/S Dulha Enterprise (JV) Agaipur, Battola Hat, Chapai Nawabganj</t>
  </si>
  <si>
    <t>Road crossing = 1
Pumping platform = 3
RCC line canal = 4.34 km
WMCA Office = 1</t>
  </si>
  <si>
    <t>Gorakhonathpur CAD</t>
  </si>
  <si>
    <t>Gate not fitted. CC block not good. O&amp;M Shed done.</t>
  </si>
  <si>
    <t>0283</t>
  </si>
  <si>
    <t>11.10.14</t>
  </si>
  <si>
    <t>* 5-vent WRS + 4 fixed weir
* 8.80 km Khal
* O&amp;M Shed</t>
  </si>
  <si>
    <t>Fulbari</t>
  </si>
  <si>
    <t>Tilai Khal</t>
  </si>
  <si>
    <t>Work on 3 WRS are ongoing.</t>
  </si>
  <si>
    <t>07.06.2016</t>
  </si>
  <si>
    <t>Al-Amin Traders E. M Traders &amp; M/S Shushita Enterprise (JV), Narayangonj</t>
  </si>
  <si>
    <t>WRS = 3
7 Khal = 15.47 km</t>
  </si>
  <si>
    <t>Musapur</t>
  </si>
  <si>
    <t>Completeed. Revised estimated submitted to PMO. To clear revised estmate</t>
  </si>
  <si>
    <t>31.05.2014</t>
  </si>
  <si>
    <t>14.10.2015</t>
  </si>
  <si>
    <t>Ram Babu &amp; Kalicharan Agarwala (JV), Old Hospital Road, Joypurhat.</t>
  </si>
  <si>
    <t>1-vent Box culvert
4-vent WRS (1.5m X 1.8m)
6.25km Khal
O&amp;M Shed.</t>
  </si>
  <si>
    <t>Jinaighary Khal</t>
  </si>
  <si>
    <t>WMCA Office 50%. Jailar khal WRS completed. Chaprashi Khal WRS ongoing.</t>
  </si>
  <si>
    <t>M/S Al-Amin Traders E.M Traders &amp; M/S Shushita Enterprise (JV) Narayanganj</t>
  </si>
  <si>
    <t>WRS = 2 nos.
4 Khal = 16.96 km
O&amp;M Shed = 1</t>
  </si>
  <si>
    <t>Char Fakira</t>
  </si>
  <si>
    <t>28.02.2015</t>
  </si>
  <si>
    <t>0003</t>
  </si>
  <si>
    <t>16.07.12</t>
  </si>
  <si>
    <t>Mohiuddin Ahmad, Azad Bhaban Muslimpara, Patuakhali</t>
  </si>
  <si>
    <t>* 4 WRS (1V-1.5m X 1.8m 1 no. &amp; 2V-1.5m X 1.8m 3 nos.)
* 2 pipe sluices (1V-900mm Dia)
* Rehabilitation of box culvert 
* 3 Khal 6.75 km
* 1 Embankment 9.79 km
* WMCA Office (12.0m X 6.0m)</t>
  </si>
  <si>
    <t xml:space="preserve">Kanakdia FMD </t>
  </si>
  <si>
    <t>8-vent completed. Gate fitted. 7-vent to be done. O&amp;M Shed not started. Post measurement done.</t>
  </si>
  <si>
    <t>0235</t>
  </si>
  <si>
    <t>M. Ehteshamul Haque &amp; Md. Ashraful Alam Patowati (JV), Dhakkamara, Panchagarm.</t>
  </si>
  <si>
    <t>* 7-vent WRS
* 8-vent WRS
* 2.55 km Khal
* O&amp;M Shed</t>
  </si>
  <si>
    <t>Kashimpur Bundh</t>
  </si>
  <si>
    <t>WRS on Saira Khal base casting done. Joynal Khal WRS completed. WMCA Office completed.</t>
  </si>
  <si>
    <t>SA-BSO-SE-JV</t>
  </si>
  <si>
    <t>4 Khal = 20.29 km
Regulator = 2
Culvert = 3
WMCA Office = 1</t>
  </si>
  <si>
    <t>Rampur</t>
  </si>
  <si>
    <t>Header Tank not done. O&amp;M shed not done. Revised drawing for structure done</t>
  </si>
  <si>
    <t>13.01.2016</t>
  </si>
  <si>
    <t>Md. Sayhid Hasa (JV)  D-184, Pathanpara, Rajshahi</t>
  </si>
  <si>
    <t>Header Tank = 2
RCC pipe  =3100m
UPVC pipe = 1000m
Pond = 1
O&amp;M Shed = 1</t>
  </si>
  <si>
    <t>C-Nawabganj</t>
  </si>
  <si>
    <t>Mahadanga Panna Beel</t>
  </si>
  <si>
    <r>
      <rPr>
        <b/>
        <sz val="9"/>
        <rFont val="Arial"/>
        <family val="2"/>
      </rPr>
      <t>Completed.</t>
    </r>
    <r>
      <rPr>
        <sz val="9"/>
        <rFont val="Arial"/>
        <family val="2"/>
      </rPr>
      <t xml:space="preserve"> Minor work needed</t>
    </r>
  </si>
  <si>
    <t>0123</t>
  </si>
  <si>
    <t>30.01.2015</t>
  </si>
  <si>
    <t>S.S. Engineering &amp; Construction Ltd. Purana Palton, Dhaka-1000</t>
  </si>
  <si>
    <t>- Rubber Dam
- O&amp;M Shed</t>
  </si>
  <si>
    <t>Ukhia</t>
  </si>
  <si>
    <t>Thimchari-Purbakul</t>
  </si>
  <si>
    <t>06.02.2014</t>
  </si>
  <si>
    <t>07.02.2012</t>
  </si>
  <si>
    <t>JV of Alhaj Abdul Hakim &amp; Alamgir Hossain Ranto, Aditmari, Lalmonirhat</t>
  </si>
  <si>
    <t>* Rubber Dam (30m) with Bridge, O&amp;M Shed</t>
  </si>
  <si>
    <t>Adtimari</t>
  </si>
  <si>
    <t>Lalmonirhat</t>
  </si>
  <si>
    <t>Bhalabari Durgapur</t>
  </si>
  <si>
    <t>Base casting done &amp; wall casting underway. 5-vent check structure done. Line canal work started.</t>
  </si>
  <si>
    <t>0279</t>
  </si>
  <si>
    <t>M/S Abul Bashar Rudura Anwara, Chittagong</t>
  </si>
  <si>
    <t>- Earthen dam (30m) 
- Outlet structure WRS (1V-1.5m X 1.5m)
- 2 spillways (north &amp; south) 3V-2.0m X 2.85m) each
- 1 WRS (5V- 1.5m X 1.8m) each
- Repairing of 2 WRS (3-V 3.20m X 2.00m) &amp; (8-V 1.5m X 1.8m)
- Irrigation canal = 500m
- WM CA Office (12m X 6m)</t>
  </si>
  <si>
    <t>Banshkhali</t>
  </si>
  <si>
    <t>Bamer Chara</t>
  </si>
  <si>
    <t>WRS Portion completed. 4 check structure completed except gate filling. WMCA Office 75% done.</t>
  </si>
  <si>
    <t>11.10.2015</t>
  </si>
  <si>
    <t>06.01.2017</t>
  </si>
  <si>
    <t>HBC-RA (JV) Haque Market Bibirhat, Fatikchari Chittagong</t>
  </si>
  <si>
    <t>Khal = 4.00 km
Earthen dam (85m)
spillway (3-V 3.0m X 2.0m)
Reservoir outlet (1-V 1.5m X 1.5m)
5 Check structures (1-V 1.2m X 1.2m), (1-V 1.2m X 1.2m), (3-V 1.5m X 1.5m), (2-V 1.2m X 1.5m), (5-V 1.5m X 1.5m)
WM CA Office</t>
  </si>
  <si>
    <t>Sonai Chhara</t>
  </si>
  <si>
    <t>06.05.2015</t>
  </si>
  <si>
    <t>M/S Abul Bashar Rudura Anwara, Chittagonj.</t>
  </si>
  <si>
    <t>Paschim Degulia</t>
  </si>
  <si>
    <t>O&amp;M Shed 0%. Will be completed by February 2017.</t>
  </si>
  <si>
    <t>0248</t>
  </si>
  <si>
    <t>11.03.2017</t>
  </si>
  <si>
    <t>Rubber Dam with 
Bridge = 1
O&amp;M Shed = 1</t>
  </si>
  <si>
    <t>Harinmara Dusri Khal</t>
  </si>
  <si>
    <t>Abutment's wall completed. Bridge not yet done.</t>
  </si>
  <si>
    <t>0274</t>
  </si>
  <si>
    <t>23.01.2017</t>
  </si>
  <si>
    <t>Rubber Dam (20.0m X 4.5m) = 1
WMCA Office (12m X 6m) with pumphouse= 1</t>
  </si>
  <si>
    <t>Chambi Khal</t>
  </si>
  <si>
    <t>Base casting done.</t>
  </si>
  <si>
    <t>0275</t>
  </si>
  <si>
    <t>30.09.2017</t>
  </si>
  <si>
    <t>26.03.2016</t>
  </si>
  <si>
    <t xml:space="preserve">Khandoker Buseness International 2nd Floor, 4 Shagun Bagicha, Dhaka </t>
  </si>
  <si>
    <t>Rubber Dam = 1
Pucca drain = 1.20 km
WMCA Office = 1</t>
  </si>
  <si>
    <t>Boalia Chhara</t>
  </si>
  <si>
    <t>0141</t>
  </si>
  <si>
    <t>27.05.2015</t>
  </si>
  <si>
    <t>S.A.Engineering KBI (JV)Banani, Dhaka</t>
  </si>
  <si>
    <t>- Rubber Dam with connecting bridge,pump house and office roorm
- O&amp;M Shed</t>
  </si>
  <si>
    <t>Monirjheel-Sonaichari Khal</t>
  </si>
  <si>
    <t xml:space="preserve"> Structure Work ongoing. LCS work Completed</t>
  </si>
  <si>
    <t>04.12.2015</t>
  </si>
  <si>
    <t>0273</t>
  </si>
  <si>
    <t>Rubber Dam (28.0m X 3.5m) with pumphouse &amp; 2 outlet lined canal (2V-) = 900m
WMCA Office (12m X 6m) 
2 canal dyke</t>
  </si>
  <si>
    <t xml:space="preserve">Hangar Khal </t>
  </si>
  <si>
    <t>1.Header tank completed,2. Burried PipeCompleted,3. Flow control structure -80%, 4.WMCA office work- 90%.</t>
  </si>
  <si>
    <t>006</t>
  </si>
  <si>
    <t>15.12.2014</t>
  </si>
  <si>
    <t>15.12.14</t>
  </si>
  <si>
    <t>M/S Jerin Enterprise Koltapara, RDA, Bogra</t>
  </si>
  <si>
    <t>-Irrigation pipeline both RCC &amp; PVC with accessories
-Electric Poll
- O&amp;M Shed</t>
  </si>
  <si>
    <t>Sreepur</t>
  </si>
  <si>
    <t>Gazipur</t>
  </si>
  <si>
    <t xml:space="preserve">Goshinga-Sitalakha           </t>
  </si>
  <si>
    <r>
      <t>Revised 6.44</t>
    </r>
    <r>
      <rPr>
        <sz val="10"/>
        <color indexed="8"/>
        <rFont val="Calibri"/>
        <family val="2"/>
      </rPr>
      <t>%</t>
    </r>
    <r>
      <rPr>
        <sz val="10"/>
        <color indexed="8"/>
        <rFont val="Arial Narrow"/>
        <family val="2"/>
      </rPr>
      <t xml:space="preserve"> more.(Final)</t>
    </r>
  </si>
  <si>
    <t>06.05.2014</t>
  </si>
  <si>
    <t>07.05.2012</t>
  </si>
  <si>
    <t>M/S Abul Bashar Ruddura, Anwara, Chittagong</t>
  </si>
  <si>
    <t>- Rubber Dam (ch. 1+895 Km) = 30m
- Connecting bridge &amp; Pumphouse
- O&amp;M Shed (12m X 6m)</t>
  </si>
  <si>
    <t xml:space="preserve">Harwalchari </t>
  </si>
  <si>
    <r>
      <rPr>
        <b/>
        <sz val="9"/>
        <rFont val="Arial"/>
        <family val="2"/>
      </rPr>
      <t>Completed.</t>
    </r>
    <r>
      <rPr>
        <sz val="9"/>
        <rFont val="Arial"/>
        <family val="2"/>
      </rPr>
      <t xml:space="preserve"> 
Minor protective work needed</t>
    </r>
  </si>
  <si>
    <t>15.09.2015</t>
  </si>
  <si>
    <t>16.09.2013</t>
  </si>
  <si>
    <t>WEL-UI (JV), Enderson Road, Cox's Bazar.</t>
  </si>
  <si>
    <t>Pok Khali-Naikoudia</t>
  </si>
  <si>
    <t>Achievment</t>
  </si>
  <si>
    <t>To be</t>
  </si>
  <si>
    <t>Remarks</t>
  </si>
  <si>
    <t>Fund: ADB/ IFAD-1 /FAD-2</t>
  </si>
  <si>
    <t>PCSS NO</t>
  </si>
  <si>
    <t>Amuont Paid (Tk).</t>
  </si>
  <si>
    <t>Financial Progress (%)</t>
  </si>
  <si>
    <t xml:space="preserve"> Physical  Progress (%)</t>
  </si>
  <si>
    <t xml:space="preserve">Date of Completion </t>
  </si>
  <si>
    <t>Date of Agreement</t>
  </si>
  <si>
    <t>Total Contract (Construction+LCS)</t>
  </si>
  <si>
    <t>LCS Contract (Tk)</t>
  </si>
  <si>
    <t>LCS No.</t>
  </si>
  <si>
    <t xml:space="preserve"> Earth work (Tk).</t>
  </si>
  <si>
    <t>Contract Amount (Tk)</t>
  </si>
  <si>
    <t>Estimated Cost   (Tk).</t>
  </si>
  <si>
    <t>Completion Date</t>
  </si>
  <si>
    <t>Name of Contractor</t>
  </si>
  <si>
    <t>Component of Works</t>
  </si>
  <si>
    <t>Name of Upazila</t>
  </si>
  <si>
    <t>Name of District</t>
  </si>
  <si>
    <t>Name of Subproject</t>
  </si>
  <si>
    <t>SP No</t>
  </si>
  <si>
    <t>Sl. No.</t>
  </si>
  <si>
    <t>Participatory Small Scale Water Resources Sector Project</t>
  </si>
  <si>
    <t>Benifited Area (Hector)</t>
  </si>
  <si>
    <t>Per Hector Amount</t>
  </si>
  <si>
    <t>Status of contract amount (Highest to lower ) &amp; Hector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</si>
</sst>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9"/>
      <color theme="3"/>
      <name val="Arial Narrow"/>
      <family val="2"/>
    </font>
    <font>
      <b/>
      <sz val="9"/>
      <color theme="1"/>
      <name val="Arial Narrow"/>
      <family val="2"/>
    </font>
    <font>
      <sz val="9"/>
      <name val="Arial"/>
      <family val="2"/>
    </font>
    <font>
      <sz val="11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9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8"/>
      <color theme="1"/>
      <name val="Arial Narrow"/>
      <family val="2"/>
    </font>
    <font>
      <b/>
      <sz val="10"/>
      <name val="Arial"/>
      <family val="2"/>
    </font>
    <font>
      <sz val="9"/>
      <color rgb="FF000000"/>
      <name val="Arial Narrow"/>
      <family val="2"/>
    </font>
    <font>
      <sz val="9"/>
      <color rgb="FFFF0000"/>
      <name val="Arial Narrow"/>
      <family val="2"/>
    </font>
    <font>
      <sz val="9"/>
      <color rgb="FFC00000"/>
      <name val="Arial Narrow"/>
      <family val="2"/>
    </font>
    <font>
      <b/>
      <sz val="7"/>
      <name val="Arial"/>
      <family val="2"/>
    </font>
    <font>
      <sz val="8"/>
      <name val="Arial Narrow"/>
      <family val="2"/>
    </font>
    <font>
      <sz val="14"/>
      <color theme="1"/>
      <name val="Arial Narrow"/>
      <family val="2"/>
    </font>
    <font>
      <sz val="10"/>
      <name val="Arial"/>
      <family val="2"/>
    </font>
    <font>
      <sz val="8"/>
      <color rgb="FFC00000"/>
      <name val="Arial Narrow"/>
      <family val="2"/>
    </font>
    <font>
      <sz val="9"/>
      <color indexed="8"/>
      <name val="Calibri"/>
      <family val="2"/>
    </font>
    <font>
      <sz val="7.75"/>
      <color indexed="8"/>
      <name val="Arial Narrow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3"/>
      <name val="Arial Narrow"/>
      <family val="2"/>
    </font>
    <font>
      <sz val="10"/>
      <name val="Arial Narrow"/>
      <family val="2"/>
    </font>
    <font>
      <sz val="10"/>
      <color indexed="8"/>
      <name val="Calibri"/>
      <family val="2"/>
    </font>
    <font>
      <sz val="10"/>
      <color indexed="8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20"/>
      <color theme="1"/>
      <name val="Arial Narrow"/>
      <family val="2"/>
    </font>
    <font>
      <sz val="12"/>
      <name val="Arial"/>
      <family val="2"/>
    </font>
    <font>
      <sz val="12"/>
      <name val="Arial Narrow"/>
      <family val="2"/>
    </font>
    <font>
      <sz val="12"/>
      <color theme="3"/>
      <name val="Arial Narrow"/>
      <family val="2"/>
    </font>
    <font>
      <sz val="12"/>
      <color rgb="FFC00000"/>
      <name val="Arial Narrow"/>
      <family val="2"/>
    </font>
    <font>
      <sz val="12"/>
      <color rgb="FFFF0000"/>
      <name val="Arial Narrow"/>
      <family val="2"/>
    </font>
    <font>
      <b/>
      <sz val="12.5"/>
      <color theme="1"/>
      <name val="Arial Narrow"/>
      <family val="2"/>
    </font>
    <font>
      <b/>
      <sz val="12.5"/>
      <name val="Arial Narrow"/>
      <family val="2"/>
    </font>
    <font>
      <b/>
      <sz val="2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2">
    <xf numFmtId="0" fontId="0" fillId="0" borderId="0" xfId="0"/>
    <xf numFmtId="0" fontId="2" fillId="2" borderId="0" xfId="0" applyFont="1" applyFill="1" applyAlignment="1">
      <alignment vertical="top"/>
    </xf>
    <xf numFmtId="164" fontId="2" fillId="2" borderId="0" xfId="1" applyNumberFormat="1" applyFont="1" applyFill="1" applyAlignment="1">
      <alignment vertical="top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49" fontId="4" fillId="0" borderId="4" xfId="0" applyNumberFormat="1" applyFont="1" applyFill="1" applyBorder="1" applyAlignment="1">
      <alignment horizontal="center" vertical="top" wrapText="1"/>
    </xf>
    <xf numFmtId="164" fontId="3" fillId="0" borderId="4" xfId="1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164" fontId="3" fillId="0" borderId="5" xfId="1" applyNumberFormat="1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/>
    </xf>
    <xf numFmtId="164" fontId="3" fillId="0" borderId="5" xfId="1" applyNumberFormat="1" applyFont="1" applyFill="1" applyBorder="1" applyAlignment="1">
      <alignment vertical="top"/>
    </xf>
    <xf numFmtId="0" fontId="2" fillId="0" borderId="5" xfId="0" applyFont="1" applyFill="1" applyBorder="1" applyAlignment="1">
      <alignment vertical="top"/>
    </xf>
    <xf numFmtId="0" fontId="8" fillId="0" borderId="5" xfId="0" applyFont="1" applyFill="1" applyBorder="1" applyAlignment="1">
      <alignment vertical="top" wrapText="1"/>
    </xf>
    <xf numFmtId="43" fontId="2" fillId="0" borderId="0" xfId="0" applyNumberFormat="1" applyFont="1" applyFill="1" applyAlignment="1">
      <alignment vertical="top"/>
    </xf>
    <xf numFmtId="3" fontId="3" fillId="0" borderId="5" xfId="0" applyNumberFormat="1" applyFont="1" applyFill="1" applyBorder="1" applyAlignment="1">
      <alignment vertical="top" wrapText="1"/>
    </xf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9" fillId="0" borderId="5" xfId="0" applyFont="1" applyFill="1" applyBorder="1" applyAlignment="1">
      <alignment vertical="top" wrapText="1"/>
    </xf>
    <xf numFmtId="164" fontId="6" fillId="0" borderId="5" xfId="1" applyNumberFormat="1" applyFont="1" applyFill="1" applyBorder="1" applyAlignment="1">
      <alignment horizontal="right" vertical="top" wrapText="1"/>
    </xf>
    <xf numFmtId="164" fontId="6" fillId="0" borderId="5" xfId="1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164" fontId="8" fillId="0" borderId="5" xfId="1" applyNumberFormat="1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center" vertical="top" wrapText="1"/>
    </xf>
    <xf numFmtId="164" fontId="6" fillId="0" borderId="5" xfId="1" applyNumberFormat="1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/>
    </xf>
    <xf numFmtId="164" fontId="3" fillId="0" borderId="5" xfId="1" applyNumberFormat="1" applyFont="1" applyFill="1" applyBorder="1" applyAlignment="1">
      <alignment horizontal="center" vertical="top" wrapText="1"/>
    </xf>
    <xf numFmtId="164" fontId="11" fillId="0" borderId="5" xfId="1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0" fontId="9" fillId="2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2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49" fontId="8" fillId="0" borderId="5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vertical="top"/>
    </xf>
    <xf numFmtId="0" fontId="9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13" fillId="0" borderId="4" xfId="0" applyFont="1" applyFill="1" applyBorder="1" applyAlignment="1">
      <alignment vertical="top" wrapText="1"/>
    </xf>
    <xf numFmtId="164" fontId="2" fillId="0" borderId="5" xfId="1" applyNumberFormat="1" applyFont="1" applyFill="1" applyBorder="1" applyAlignment="1">
      <alignment vertical="top"/>
    </xf>
    <xf numFmtId="164" fontId="3" fillId="0" borderId="7" xfId="1" applyNumberFormat="1" applyFont="1" applyFill="1" applyBorder="1" applyAlignment="1">
      <alignment vertical="top" wrapText="1"/>
    </xf>
    <xf numFmtId="164" fontId="3" fillId="0" borderId="2" xfId="1" applyNumberFormat="1" applyFont="1" applyFill="1" applyBorder="1" applyAlignment="1">
      <alignment vertical="top" wrapText="1"/>
    </xf>
    <xf numFmtId="164" fontId="3" fillId="0" borderId="2" xfId="1" applyNumberFormat="1" applyFont="1" applyFill="1" applyBorder="1" applyAlignment="1">
      <alignment vertical="top"/>
    </xf>
    <xf numFmtId="164" fontId="2" fillId="0" borderId="2" xfId="1" applyNumberFormat="1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3" fontId="3" fillId="0" borderId="10" xfId="0" applyNumberFormat="1" applyFont="1" applyFill="1" applyBorder="1" applyAlignment="1">
      <alignment vertical="top" wrapText="1"/>
    </xf>
    <xf numFmtId="164" fontId="8" fillId="0" borderId="5" xfId="1" applyNumberFormat="1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vertical="top"/>
    </xf>
    <xf numFmtId="164" fontId="2" fillId="0" borderId="5" xfId="1" applyNumberFormat="1" applyFont="1" applyFill="1" applyBorder="1" applyAlignment="1">
      <alignment vertical="top" wrapText="1"/>
    </xf>
    <xf numFmtId="3" fontId="8" fillId="0" borderId="5" xfId="0" applyNumberFormat="1" applyFont="1" applyFill="1" applyBorder="1" applyAlignment="1">
      <alignment horizontal="center" vertical="top" wrapText="1"/>
    </xf>
    <xf numFmtId="164" fontId="9" fillId="0" borderId="5" xfId="1" applyNumberFormat="1" applyFont="1" applyFill="1" applyBorder="1" applyAlignment="1">
      <alignment vertical="top" wrapText="1"/>
    </xf>
    <xf numFmtId="0" fontId="16" fillId="0" borderId="5" xfId="0" applyFont="1" applyFill="1" applyBorder="1" applyAlignment="1">
      <alignment horizontal="center" vertical="top" wrapText="1"/>
    </xf>
    <xf numFmtId="49" fontId="17" fillId="0" borderId="5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0" fontId="19" fillId="0" borderId="5" xfId="0" applyFont="1" applyFill="1" applyBorder="1" applyAlignment="1">
      <alignment vertical="top" wrapText="1"/>
    </xf>
    <xf numFmtId="3" fontId="8" fillId="0" borderId="5" xfId="0" applyNumberFormat="1" applyFont="1" applyFill="1" applyBorder="1" applyAlignment="1">
      <alignment vertical="top" wrapText="1"/>
    </xf>
    <xf numFmtId="164" fontId="3" fillId="0" borderId="0" xfId="1" applyNumberFormat="1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/>
    </xf>
    <xf numFmtId="0" fontId="16" fillId="0" borderId="5" xfId="0" applyFont="1" applyFill="1" applyBorder="1" applyAlignment="1">
      <alignment vertical="top" wrapText="1"/>
    </xf>
    <xf numFmtId="0" fontId="22" fillId="0" borderId="5" xfId="0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top" wrapText="1"/>
    </xf>
    <xf numFmtId="164" fontId="6" fillId="0" borderId="2" xfId="1" applyNumberFormat="1" applyFont="1" applyFill="1" applyBorder="1" applyAlignment="1">
      <alignment horizontal="right" vertical="top" wrapText="1"/>
    </xf>
    <xf numFmtId="49" fontId="27" fillId="0" borderId="5" xfId="0" applyNumberFormat="1" applyFont="1" applyFill="1" applyBorder="1" applyAlignment="1">
      <alignment horizontal="center" vertical="top" wrapText="1"/>
    </xf>
    <xf numFmtId="164" fontId="21" fillId="0" borderId="5" xfId="1" applyNumberFormat="1" applyFont="1" applyFill="1" applyBorder="1" applyAlignment="1">
      <alignment horizontal="right" vertical="top"/>
    </xf>
    <xf numFmtId="0" fontId="21" fillId="0" borderId="5" xfId="0" applyFont="1" applyFill="1" applyBorder="1" applyAlignment="1">
      <alignment horizontal="center" vertical="top"/>
    </xf>
    <xf numFmtId="0" fontId="28" fillId="0" borderId="5" xfId="0" applyFont="1" applyFill="1" applyBorder="1" applyAlignment="1">
      <alignment horizontal="center" vertical="top"/>
    </xf>
    <xf numFmtId="0" fontId="10" fillId="0" borderId="0" xfId="0" applyFont="1" applyFill="1" applyAlignment="1">
      <alignment vertical="top" wrapText="1"/>
    </xf>
    <xf numFmtId="3" fontId="3" fillId="0" borderId="5" xfId="0" applyNumberFormat="1" applyFont="1" applyFill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left" vertical="top"/>
    </xf>
    <xf numFmtId="0" fontId="7" fillId="2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3" fontId="3" fillId="0" borderId="0" xfId="0" applyNumberFormat="1" applyFont="1" applyFill="1" applyAlignment="1">
      <alignment vertical="top" wrapText="1"/>
    </xf>
    <xf numFmtId="0" fontId="9" fillId="2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2" fontId="32" fillId="0" borderId="10" xfId="0" applyNumberFormat="1" applyFont="1" applyFill="1" applyBorder="1" applyAlignment="1">
      <alignment horizontal="center" vertical="center" wrapText="1"/>
    </xf>
    <xf numFmtId="2" fontId="32" fillId="0" borderId="4" xfId="0" applyNumberFormat="1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6" fillId="0" borderId="5" xfId="0" quotePrefix="1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top" wrapText="1"/>
    </xf>
    <xf numFmtId="0" fontId="34" fillId="0" borderId="5" xfId="0" applyFont="1" applyFill="1" applyBorder="1" applyAlignment="1">
      <alignment vertical="top"/>
    </xf>
    <xf numFmtId="164" fontId="34" fillId="0" borderId="5" xfId="1" applyNumberFormat="1" applyFont="1" applyFill="1" applyBorder="1" applyAlignment="1">
      <alignment vertical="top" wrapText="1"/>
    </xf>
    <xf numFmtId="2" fontId="34" fillId="0" borderId="5" xfId="1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top"/>
    </xf>
    <xf numFmtId="49" fontId="37" fillId="0" borderId="5" xfId="0" applyNumberFormat="1" applyFont="1" applyFill="1" applyBorder="1" applyAlignment="1">
      <alignment horizontal="center" vertical="top" wrapText="1"/>
    </xf>
    <xf numFmtId="3" fontId="32" fillId="0" borderId="5" xfId="0" applyNumberFormat="1" applyFont="1" applyFill="1" applyBorder="1" applyAlignment="1">
      <alignment vertical="top" wrapText="1"/>
    </xf>
    <xf numFmtId="2" fontId="32" fillId="0" borderId="5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vertical="top" wrapText="1"/>
    </xf>
    <xf numFmtId="164" fontId="34" fillId="0" borderId="5" xfId="1" applyNumberFormat="1" applyFont="1" applyFill="1" applyBorder="1" applyAlignment="1">
      <alignment vertical="top"/>
    </xf>
    <xf numFmtId="3" fontId="34" fillId="0" borderId="5" xfId="0" applyNumberFormat="1" applyFont="1" applyFill="1" applyBorder="1" applyAlignment="1">
      <alignment horizontal="right" vertical="top"/>
    </xf>
    <xf numFmtId="2" fontId="34" fillId="0" borderId="5" xfId="0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left" vertical="center" wrapText="1"/>
    </xf>
    <xf numFmtId="49" fontId="38" fillId="0" borderId="5" xfId="0" applyNumberFormat="1" applyFont="1" applyFill="1" applyBorder="1" applyAlignment="1">
      <alignment horizontal="center" vertical="top" wrapText="1"/>
    </xf>
    <xf numFmtId="3" fontId="34" fillId="0" borderId="5" xfId="0" applyNumberFormat="1" applyFont="1" applyFill="1" applyBorder="1" applyAlignment="1">
      <alignment vertical="top"/>
    </xf>
    <xf numFmtId="2" fontId="34" fillId="0" borderId="5" xfId="0" applyNumberFormat="1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left" vertical="top" wrapText="1"/>
    </xf>
    <xf numFmtId="0" fontId="36" fillId="0" borderId="5" xfId="0" applyFont="1" applyFill="1" applyBorder="1" applyAlignment="1">
      <alignment horizontal="center" vertical="top"/>
    </xf>
    <xf numFmtId="0" fontId="36" fillId="0" borderId="5" xfId="0" applyFont="1" applyFill="1" applyBorder="1" applyAlignment="1">
      <alignment horizontal="center" vertical="top" wrapText="1"/>
    </xf>
    <xf numFmtId="2" fontId="37" fillId="0" borderId="5" xfId="1" applyNumberFormat="1" applyFont="1" applyFill="1" applyBorder="1" applyAlignment="1">
      <alignment horizontal="center" vertical="center" wrapText="1"/>
    </xf>
    <xf numFmtId="164" fontId="36" fillId="0" borderId="5" xfId="1" applyNumberFormat="1" applyFont="1" applyFill="1" applyBorder="1" applyAlignment="1">
      <alignment horizontal="right" vertical="top" wrapText="1"/>
    </xf>
    <xf numFmtId="3" fontId="36" fillId="0" borderId="5" xfId="0" applyNumberFormat="1" applyFont="1" applyFill="1" applyBorder="1" applyAlignment="1">
      <alignment horizontal="right" vertical="top" wrapText="1"/>
    </xf>
    <xf numFmtId="3" fontId="36" fillId="0" borderId="5" xfId="0" applyNumberFormat="1" applyFont="1" applyFill="1" applyBorder="1" applyAlignment="1">
      <alignment horizontal="center" vertical="top" wrapText="1"/>
    </xf>
    <xf numFmtId="0" fontId="37" fillId="0" borderId="5" xfId="0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vertical="top" wrapText="1"/>
    </xf>
    <xf numFmtId="49" fontId="34" fillId="0" borderId="5" xfId="0" applyNumberFormat="1" applyFont="1" applyFill="1" applyBorder="1" applyAlignment="1">
      <alignment horizontal="center" vertical="top" wrapText="1"/>
    </xf>
    <xf numFmtId="3" fontId="34" fillId="0" borderId="5" xfId="0" applyNumberFormat="1" applyFont="1" applyFill="1" applyBorder="1" applyAlignment="1">
      <alignment vertical="top" wrapText="1"/>
    </xf>
    <xf numFmtId="0" fontId="34" fillId="0" borderId="5" xfId="0" applyFont="1" applyFill="1" applyBorder="1" applyAlignment="1">
      <alignment vertical="top" wrapText="1" shrinkToFit="1"/>
    </xf>
    <xf numFmtId="0" fontId="34" fillId="0" borderId="4" xfId="0" applyFont="1" applyFill="1" applyBorder="1" applyAlignment="1">
      <alignment horizontal="center" vertical="center"/>
    </xf>
    <xf numFmtId="0" fontId="36" fillId="0" borderId="5" xfId="0" quotePrefix="1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top" wrapText="1"/>
    </xf>
    <xf numFmtId="0" fontId="34" fillId="0" borderId="4" xfId="0" applyFont="1" applyFill="1" applyBorder="1" applyAlignment="1">
      <alignment vertical="top"/>
    </xf>
    <xf numFmtId="164" fontId="34" fillId="0" borderId="4" xfId="1" applyNumberFormat="1" applyFont="1" applyFill="1" applyBorder="1" applyAlignment="1">
      <alignment vertical="top" wrapText="1"/>
    </xf>
    <xf numFmtId="2" fontId="34" fillId="0" borderId="4" xfId="1" applyNumberFormat="1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top"/>
    </xf>
    <xf numFmtId="3" fontId="34" fillId="0" borderId="4" xfId="0" applyNumberFormat="1" applyFont="1" applyFill="1" applyBorder="1" applyAlignment="1">
      <alignment vertical="top" wrapText="1"/>
    </xf>
    <xf numFmtId="0" fontId="36" fillId="0" borderId="5" xfId="0" applyFont="1" applyFill="1" applyBorder="1" applyAlignment="1">
      <alignment vertical="center" wrapText="1"/>
    </xf>
    <xf numFmtId="164" fontId="34" fillId="0" borderId="5" xfId="1" applyNumberFormat="1" applyFont="1" applyFill="1" applyBorder="1" applyAlignment="1">
      <alignment horizontal="right" vertical="top"/>
    </xf>
    <xf numFmtId="0" fontId="37" fillId="0" borderId="5" xfId="0" applyFont="1" applyFill="1" applyBorder="1" applyAlignment="1">
      <alignment horizontal="center" vertical="center" wrapText="1"/>
    </xf>
    <xf numFmtId="2" fontId="34" fillId="0" borderId="5" xfId="1" applyNumberFormat="1" applyFont="1" applyFill="1" applyBorder="1" applyAlignment="1">
      <alignment horizontal="center" vertical="center"/>
    </xf>
    <xf numFmtId="3" fontId="34" fillId="0" borderId="5" xfId="0" applyNumberFormat="1" applyFont="1" applyFill="1" applyBorder="1" applyAlignment="1">
      <alignment horizontal="center" vertical="top"/>
    </xf>
    <xf numFmtId="49" fontId="39" fillId="0" borderId="5" xfId="0" applyNumberFormat="1" applyFont="1" applyFill="1" applyBorder="1" applyAlignment="1">
      <alignment horizontal="center" vertical="top" wrapText="1"/>
    </xf>
    <xf numFmtId="0" fontId="34" fillId="0" borderId="4" xfId="0" applyFont="1" applyFill="1" applyBorder="1" applyAlignment="1">
      <alignment horizontal="center" vertical="center" wrapText="1"/>
    </xf>
    <xf numFmtId="2" fontId="34" fillId="0" borderId="0" xfId="1" applyNumberFormat="1" applyFont="1" applyFill="1" applyBorder="1" applyAlignment="1">
      <alignment horizontal="center" vertical="center" wrapText="1"/>
    </xf>
    <xf numFmtId="3" fontId="34" fillId="0" borderId="4" xfId="0" applyNumberFormat="1" applyFont="1" applyFill="1" applyBorder="1" applyAlignment="1">
      <alignment vertical="top"/>
    </xf>
    <xf numFmtId="2" fontId="34" fillId="0" borderId="4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right" vertical="top" wrapText="1"/>
    </xf>
    <xf numFmtId="0" fontId="37" fillId="0" borderId="5" xfId="0" applyFont="1" applyFill="1" applyBorder="1" applyAlignment="1">
      <alignment vertical="top" wrapText="1"/>
    </xf>
    <xf numFmtId="0" fontId="37" fillId="0" borderId="5" xfId="0" applyFont="1" applyFill="1" applyBorder="1" applyAlignment="1">
      <alignment vertical="top"/>
    </xf>
    <xf numFmtId="0" fontId="33" fillId="0" borderId="5" xfId="0" applyFont="1" applyFill="1" applyBorder="1" applyAlignment="1">
      <alignment vertical="top"/>
    </xf>
    <xf numFmtId="164" fontId="34" fillId="0" borderId="5" xfId="1" applyNumberFormat="1" applyFont="1" applyFill="1" applyBorder="1" applyAlignment="1">
      <alignment horizontal="center" vertical="top"/>
    </xf>
    <xf numFmtId="43" fontId="34" fillId="0" borderId="5" xfId="1" applyFont="1" applyFill="1" applyBorder="1" applyAlignment="1">
      <alignment horizontal="center" vertical="top"/>
    </xf>
    <xf numFmtId="3" fontId="32" fillId="0" borderId="5" xfId="0" applyNumberFormat="1" applyFont="1" applyFill="1" applyBorder="1" applyAlignment="1">
      <alignment horizontal="center" vertical="top"/>
    </xf>
    <xf numFmtId="0" fontId="36" fillId="0" borderId="5" xfId="0" applyNumberFormat="1" applyFont="1" applyFill="1" applyBorder="1" applyAlignment="1">
      <alignment vertical="center" wrapText="1"/>
    </xf>
    <xf numFmtId="0" fontId="36" fillId="0" borderId="5" xfId="0" applyFont="1" applyFill="1" applyBorder="1" applyAlignment="1">
      <alignment horizontal="right" vertical="top" wrapText="1"/>
    </xf>
    <xf numFmtId="0" fontId="34" fillId="0" borderId="2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vertical="top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vertical="top" wrapText="1"/>
    </xf>
    <xf numFmtId="14" fontId="36" fillId="0" borderId="5" xfId="0" applyNumberFormat="1" applyFont="1" applyFill="1" applyBorder="1" applyAlignment="1">
      <alignment horizontal="center" vertical="top"/>
    </xf>
    <xf numFmtId="14" fontId="36" fillId="0" borderId="5" xfId="0" applyNumberFormat="1" applyFont="1" applyFill="1" applyBorder="1" applyAlignment="1">
      <alignment horizontal="center" vertical="top" wrapText="1"/>
    </xf>
    <xf numFmtId="0" fontId="36" fillId="0" borderId="8" xfId="0" applyFont="1" applyFill="1" applyBorder="1" applyAlignment="1">
      <alignment horizontal="center" vertical="top"/>
    </xf>
    <xf numFmtId="3" fontId="40" fillId="0" borderId="5" xfId="0" applyNumberFormat="1" applyFont="1" applyFill="1" applyBorder="1" applyAlignment="1">
      <alignment vertical="top" wrapText="1"/>
    </xf>
    <xf numFmtId="0" fontId="32" fillId="0" borderId="5" xfId="0" applyFont="1" applyFill="1" applyBorder="1" applyAlignment="1">
      <alignment vertical="top"/>
    </xf>
    <xf numFmtId="3" fontId="32" fillId="0" borderId="5" xfId="0" applyNumberFormat="1" applyFont="1" applyFill="1" applyBorder="1" applyAlignment="1">
      <alignment vertical="top"/>
    </xf>
    <xf numFmtId="14" fontId="34" fillId="0" borderId="5" xfId="0" applyNumberFormat="1" applyFont="1" applyFill="1" applyBorder="1" applyAlignment="1">
      <alignment horizontal="right" vertical="top" wrapText="1"/>
    </xf>
    <xf numFmtId="0" fontId="34" fillId="0" borderId="5" xfId="0" applyFont="1" applyFill="1" applyBorder="1" applyAlignment="1">
      <alignment horizontal="right" vertical="top" wrapText="1"/>
    </xf>
    <xf numFmtId="3" fontId="34" fillId="0" borderId="5" xfId="0" applyNumberFormat="1" applyFont="1" applyFill="1" applyBorder="1" applyAlignment="1">
      <alignment horizontal="center" vertical="top" wrapText="1"/>
    </xf>
    <xf numFmtId="0" fontId="36" fillId="0" borderId="8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vertical="top" wrapText="1"/>
    </xf>
    <xf numFmtId="0" fontId="37" fillId="0" borderId="8" xfId="0" applyFont="1" applyFill="1" applyBorder="1" applyAlignment="1">
      <alignment horizontal="center" vertical="top" wrapText="1"/>
    </xf>
    <xf numFmtId="0" fontId="34" fillId="0" borderId="2" xfId="0" applyFont="1" applyFill="1" applyBorder="1" applyAlignment="1">
      <alignment horizontal="center" vertical="center" wrapText="1"/>
    </xf>
    <xf numFmtId="3" fontId="34" fillId="0" borderId="8" xfId="0" applyNumberFormat="1" applyFont="1" applyFill="1" applyBorder="1" applyAlignment="1">
      <alignment vertical="top" wrapText="1"/>
    </xf>
    <xf numFmtId="0" fontId="36" fillId="0" borderId="5" xfId="0" quotePrefix="1" applyNumberFormat="1" applyFont="1" applyFill="1" applyBorder="1" applyAlignment="1">
      <alignment vertical="top" wrapText="1"/>
    </xf>
    <xf numFmtId="0" fontId="34" fillId="0" borderId="11" xfId="0" applyFont="1" applyFill="1" applyBorder="1" applyAlignment="1">
      <alignment vertical="top" wrapText="1"/>
    </xf>
    <xf numFmtId="0" fontId="36" fillId="0" borderId="2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left" vertical="top"/>
    </xf>
    <xf numFmtId="164" fontId="34" fillId="0" borderId="4" xfId="1" applyNumberFormat="1" applyFont="1" applyFill="1" applyBorder="1" applyAlignment="1">
      <alignment vertical="top"/>
    </xf>
    <xf numFmtId="3" fontId="36" fillId="0" borderId="0" xfId="0" applyNumberFormat="1" applyFont="1" applyFill="1" applyBorder="1" applyAlignment="1">
      <alignment horizontal="right" vertical="top" wrapText="1"/>
    </xf>
    <xf numFmtId="3" fontId="36" fillId="0" borderId="2" xfId="0" applyNumberFormat="1" applyFont="1" applyFill="1" applyBorder="1" applyAlignment="1">
      <alignment horizontal="right" vertical="top" wrapText="1"/>
    </xf>
    <xf numFmtId="0" fontId="37" fillId="0" borderId="2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top" wrapText="1"/>
    </xf>
    <xf numFmtId="0" fontId="34" fillId="0" borderId="8" xfId="0" applyFont="1" applyFill="1" applyBorder="1" applyAlignment="1">
      <alignment vertical="top" wrapText="1"/>
    </xf>
    <xf numFmtId="0" fontId="34" fillId="0" borderId="0" xfId="0" applyFont="1" applyFill="1" applyBorder="1" applyAlignment="1">
      <alignment vertical="top"/>
    </xf>
    <xf numFmtId="0" fontId="36" fillId="0" borderId="8" xfId="0" applyFont="1" applyFill="1" applyBorder="1" applyAlignment="1">
      <alignment horizontal="center" vertical="top" wrapText="1"/>
    </xf>
    <xf numFmtId="0" fontId="36" fillId="0" borderId="2" xfId="0" applyFont="1" applyFill="1" applyBorder="1" applyAlignment="1">
      <alignment horizontal="center" vertical="top"/>
    </xf>
    <xf numFmtId="2" fontId="37" fillId="0" borderId="8" xfId="1" applyNumberFormat="1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vertical="top" wrapText="1"/>
    </xf>
    <xf numFmtId="2" fontId="34" fillId="0" borderId="8" xfId="1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top" wrapText="1"/>
    </xf>
    <xf numFmtId="0" fontId="34" fillId="0" borderId="9" xfId="0" applyFont="1" applyFill="1" applyBorder="1" applyAlignment="1">
      <alignment vertical="top" wrapText="1"/>
    </xf>
    <xf numFmtId="43" fontId="34" fillId="0" borderId="5" xfId="1" applyFont="1" applyFill="1" applyBorder="1" applyAlignment="1">
      <alignment vertical="top" wrapText="1"/>
    </xf>
    <xf numFmtId="0" fontId="34" fillId="0" borderId="3" xfId="0" applyFont="1" applyFill="1" applyBorder="1" applyAlignment="1">
      <alignment horizontal="left" vertical="top" wrapText="1"/>
    </xf>
    <xf numFmtId="2" fontId="34" fillId="0" borderId="8" xfId="1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right" vertical="top" wrapText="1"/>
    </xf>
    <xf numFmtId="0" fontId="34" fillId="0" borderId="2" xfId="0" applyFont="1" applyFill="1" applyBorder="1" applyAlignment="1">
      <alignment horizontal="right" vertical="top" wrapText="1"/>
    </xf>
    <xf numFmtId="3" fontId="34" fillId="0" borderId="10" xfId="0" applyNumberFormat="1" applyFont="1" applyFill="1" applyBorder="1" applyAlignment="1">
      <alignment vertical="top" wrapText="1"/>
    </xf>
    <xf numFmtId="2" fontId="34" fillId="0" borderId="10" xfId="0" applyNumberFormat="1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vertical="top"/>
    </xf>
    <xf numFmtId="0" fontId="34" fillId="0" borderId="10" xfId="0" applyFont="1" applyFill="1" applyBorder="1" applyAlignment="1">
      <alignment vertical="top"/>
    </xf>
    <xf numFmtId="2" fontId="34" fillId="0" borderId="10" xfId="0" applyNumberFormat="1" applyFont="1" applyFill="1" applyBorder="1" applyAlignment="1">
      <alignment horizontal="center" vertical="center"/>
    </xf>
    <xf numFmtId="0" fontId="36" fillId="0" borderId="8" xfId="0" quotePrefix="1" applyNumberFormat="1" applyFont="1" applyFill="1" applyBorder="1" applyAlignment="1">
      <alignment horizontal="left" vertical="center" wrapText="1"/>
    </xf>
    <xf numFmtId="164" fontId="34" fillId="0" borderId="5" xfId="1" applyNumberFormat="1" applyFont="1" applyFill="1" applyBorder="1" applyAlignment="1">
      <alignment horizontal="center" vertical="top" wrapText="1"/>
    </xf>
    <xf numFmtId="3" fontId="34" fillId="0" borderId="10" xfId="0" applyNumberFormat="1" applyFont="1" applyFill="1" applyBorder="1" applyAlignment="1">
      <alignment horizontal="right" vertical="top"/>
    </xf>
    <xf numFmtId="0" fontId="34" fillId="0" borderId="9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left" vertical="top" wrapText="1"/>
    </xf>
    <xf numFmtId="164" fontId="34" fillId="0" borderId="10" xfId="1" applyNumberFormat="1" applyFont="1" applyFill="1" applyBorder="1" applyAlignment="1">
      <alignment vertical="top" wrapText="1"/>
    </xf>
    <xf numFmtId="0" fontId="34" fillId="0" borderId="10" xfId="0" applyFont="1" applyFill="1" applyBorder="1" applyAlignment="1">
      <alignment horizontal="right" vertical="top" wrapText="1"/>
    </xf>
    <xf numFmtId="0" fontId="37" fillId="0" borderId="9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vertical="top" wrapText="1" shrinkToFit="1"/>
    </xf>
    <xf numFmtId="0" fontId="34" fillId="0" borderId="12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3" fontId="32" fillId="0" borderId="10" xfId="0" applyNumberFormat="1" applyFont="1" applyFill="1" applyBorder="1" applyAlignment="1">
      <alignment vertical="top" wrapText="1"/>
    </xf>
    <xf numFmtId="0" fontId="34" fillId="0" borderId="1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top" wrapText="1"/>
    </xf>
    <xf numFmtId="164" fontId="34" fillId="0" borderId="10" xfId="1" applyNumberFormat="1" applyFont="1" applyFill="1" applyBorder="1" applyAlignment="1">
      <alignment horizontal="right" vertical="top"/>
    </xf>
    <xf numFmtId="0" fontId="34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/>
    </xf>
    <xf numFmtId="3" fontId="34" fillId="0" borderId="10" xfId="0" applyNumberFormat="1" applyFont="1" applyFill="1" applyBorder="1" applyAlignment="1">
      <alignment vertical="top"/>
    </xf>
    <xf numFmtId="164" fontId="34" fillId="0" borderId="10" xfId="1" applyNumberFormat="1" applyFont="1" applyFill="1" applyBorder="1" applyAlignment="1">
      <alignment vertical="top"/>
    </xf>
    <xf numFmtId="0" fontId="34" fillId="0" borderId="0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vertical="top" wrapText="1"/>
    </xf>
    <xf numFmtId="0" fontId="34" fillId="0" borderId="1" xfId="0" applyFont="1" applyFill="1" applyBorder="1" applyAlignment="1">
      <alignment horizontal="center" vertical="center"/>
    </xf>
    <xf numFmtId="0" fontId="36" fillId="0" borderId="7" xfId="0" quotePrefix="1" applyNumberFormat="1" applyFont="1" applyFill="1" applyBorder="1" applyAlignment="1">
      <alignment vertical="center" wrapText="1"/>
    </xf>
    <xf numFmtId="0" fontId="37" fillId="0" borderId="8" xfId="0" applyFont="1" applyFill="1" applyBorder="1" applyAlignment="1">
      <alignment vertical="top" wrapText="1"/>
    </xf>
    <xf numFmtId="0" fontId="36" fillId="0" borderId="5" xfId="0" applyFont="1" applyFill="1" applyBorder="1" applyAlignment="1">
      <alignment horizontal="left" vertical="top" wrapText="1"/>
    </xf>
    <xf numFmtId="0" fontId="36" fillId="0" borderId="8" xfId="0" quotePrefix="1" applyNumberFormat="1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vertical="top"/>
    </xf>
    <xf numFmtId="164" fontId="37" fillId="0" borderId="10" xfId="1" applyNumberFormat="1" applyFont="1" applyFill="1" applyBorder="1" applyAlignment="1">
      <alignment vertical="top" wrapText="1"/>
    </xf>
    <xf numFmtId="164" fontId="37" fillId="0" borderId="5" xfId="1" applyNumberFormat="1" applyFont="1" applyFill="1" applyBorder="1" applyAlignment="1">
      <alignment vertical="top" wrapText="1"/>
    </xf>
    <xf numFmtId="0" fontId="37" fillId="0" borderId="5" xfId="0" applyFont="1" applyFill="1" applyBorder="1" applyAlignment="1">
      <alignment horizontal="center" vertical="top"/>
    </xf>
    <xf numFmtId="3" fontId="37" fillId="0" borderId="10" xfId="0" applyNumberFormat="1" applyFont="1" applyFill="1" applyBorder="1" applyAlignment="1">
      <alignment vertical="top" wrapText="1"/>
    </xf>
    <xf numFmtId="2" fontId="37" fillId="0" borderId="10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 wrapText="1"/>
    </xf>
    <xf numFmtId="164" fontId="34" fillId="0" borderId="11" xfId="1" applyNumberFormat="1" applyFont="1" applyFill="1" applyBorder="1" applyAlignment="1">
      <alignment vertical="top" wrapText="1"/>
    </xf>
    <xf numFmtId="3" fontId="34" fillId="0" borderId="11" xfId="0" applyNumberFormat="1" applyFont="1" applyFill="1" applyBorder="1" applyAlignment="1">
      <alignment vertical="top" wrapText="1"/>
    </xf>
    <xf numFmtId="2" fontId="34" fillId="0" borderId="11" xfId="0" applyNumberFormat="1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right" vertical="top"/>
    </xf>
    <xf numFmtId="0" fontId="36" fillId="0" borderId="8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horizontal="left" vertical="top" wrapText="1"/>
    </xf>
    <xf numFmtId="0" fontId="34" fillId="0" borderId="9" xfId="0" applyFont="1" applyFill="1" applyBorder="1" applyAlignment="1">
      <alignment vertical="top"/>
    </xf>
    <xf numFmtId="0" fontId="32" fillId="0" borderId="2" xfId="0" applyFont="1" applyFill="1" applyBorder="1" applyAlignment="1">
      <alignment vertical="top"/>
    </xf>
    <xf numFmtId="3" fontId="34" fillId="0" borderId="8" xfId="0" applyNumberFormat="1" applyFont="1" applyFill="1" applyBorder="1" applyAlignment="1">
      <alignment vertical="top"/>
    </xf>
    <xf numFmtId="0" fontId="34" fillId="0" borderId="2" xfId="0" applyFont="1" applyFill="1" applyBorder="1" applyAlignment="1">
      <alignment horizontal="center" vertical="top"/>
    </xf>
    <xf numFmtId="2" fontId="34" fillId="0" borderId="3" xfId="1" applyNumberFormat="1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left" wrapText="1"/>
    </xf>
    <xf numFmtId="0" fontId="36" fillId="0" borderId="2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top" wrapText="1"/>
    </xf>
    <xf numFmtId="2" fontId="34" fillId="0" borderId="0" xfId="1" applyNumberFormat="1" applyFont="1" applyFill="1" applyBorder="1" applyAlignment="1">
      <alignment horizontal="center" vertical="center"/>
    </xf>
    <xf numFmtId="14" fontId="36" fillId="0" borderId="2" xfId="0" applyNumberFormat="1" applyFont="1" applyFill="1" applyBorder="1" applyAlignment="1">
      <alignment horizontal="center" vertical="top" wrapText="1"/>
    </xf>
    <xf numFmtId="2" fontId="32" fillId="0" borderId="5" xfId="1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top"/>
    </xf>
    <xf numFmtId="0" fontId="32" fillId="0" borderId="7" xfId="0" applyFont="1" applyFill="1" applyBorder="1" applyAlignment="1">
      <alignment vertical="top"/>
    </xf>
    <xf numFmtId="2" fontId="34" fillId="0" borderId="4" xfId="1" applyNumberFormat="1" applyFont="1" applyFill="1" applyBorder="1" applyAlignment="1">
      <alignment horizontal="center" vertical="center"/>
    </xf>
    <xf numFmtId="49" fontId="38" fillId="0" borderId="4" xfId="0" applyNumberFormat="1" applyFont="1" applyFill="1" applyBorder="1" applyAlignment="1">
      <alignment horizontal="center" vertical="top" wrapText="1"/>
    </xf>
    <xf numFmtId="3" fontId="34" fillId="0" borderId="4" xfId="0" applyNumberFormat="1" applyFont="1" applyFill="1" applyBorder="1" applyAlignment="1">
      <alignment horizontal="center" vertical="top"/>
    </xf>
    <xf numFmtId="3" fontId="34" fillId="0" borderId="4" xfId="0" applyNumberFormat="1" applyFont="1" applyFill="1" applyBorder="1" applyAlignment="1">
      <alignment horizontal="center" vertical="center"/>
    </xf>
    <xf numFmtId="3" fontId="34" fillId="0" borderId="5" xfId="0" applyNumberFormat="1" applyFont="1" applyFill="1" applyBorder="1" applyAlignment="1">
      <alignment horizontal="center" vertical="center" wrapText="1"/>
    </xf>
    <xf numFmtId="4" fontId="34" fillId="0" borderId="5" xfId="0" applyNumberFormat="1" applyFont="1" applyFill="1" applyBorder="1" applyAlignment="1">
      <alignment horizontal="center" vertical="center" wrapText="1"/>
    </xf>
    <xf numFmtId="0" fontId="41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12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0" fillId="0" borderId="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2" fontId="36" fillId="0" borderId="5" xfId="0" applyNumberFormat="1" applyFont="1" applyFill="1" applyBorder="1" applyAlignment="1">
      <alignment horizontal="center" vertical="center" wrapText="1"/>
    </xf>
    <xf numFmtId="2" fontId="34" fillId="2" borderId="5" xfId="0" applyNumberFormat="1" applyFont="1" applyFill="1" applyBorder="1" applyAlignment="1">
      <alignment horizontal="center" vertical="center"/>
    </xf>
    <xf numFmtId="2" fontId="32" fillId="3" borderId="5" xfId="1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164" fontId="2" fillId="2" borderId="0" xfId="1" applyNumberFormat="1" applyFont="1" applyFill="1" applyBorder="1" applyAlignment="1">
      <alignment vertical="top"/>
    </xf>
    <xf numFmtId="2" fontId="2" fillId="2" borderId="0" xfId="1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/>
    </xf>
    <xf numFmtId="2" fontId="34" fillId="2" borderId="0" xfId="0" applyNumberFormat="1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43" fontId="32" fillId="0" borderId="5" xfId="1" applyFont="1" applyFill="1" applyBorder="1" applyAlignment="1">
      <alignment horizontal="center" vertical="center" wrapText="1"/>
    </xf>
    <xf numFmtId="43" fontId="32" fillId="0" borderId="5" xfId="1" applyFont="1" applyFill="1" applyBorder="1" applyAlignment="1">
      <alignment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18" fillId="0" borderId="0" xfId="0" applyFont="1" applyFill="1" applyBorder="1" applyAlignment="1">
      <alignment vertical="top" wrapText="1"/>
    </xf>
    <xf numFmtId="3" fontId="34" fillId="2" borderId="5" xfId="0" applyNumberFormat="1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 wrapText="1"/>
    </xf>
    <xf numFmtId="0" fontId="42" fillId="0" borderId="5" xfId="0" applyFont="1" applyFill="1" applyBorder="1" applyAlignment="1">
      <alignment horizontal="center" vertical="center" wrapText="1"/>
    </xf>
    <xf numFmtId="164" fontId="41" fillId="0" borderId="5" xfId="1" applyNumberFormat="1" applyFont="1" applyFill="1" applyBorder="1" applyAlignment="1">
      <alignment horizontal="center" vertical="center" wrapText="1"/>
    </xf>
    <xf numFmtId="2" fontId="41" fillId="0" borderId="5" xfId="1" applyNumberFormat="1" applyFont="1" applyFill="1" applyBorder="1" applyAlignment="1">
      <alignment horizontal="center" vertical="center" wrapText="1"/>
    </xf>
    <xf numFmtId="2" fontId="41" fillId="0" borderId="5" xfId="0" applyNumberFormat="1" applyFont="1" applyFill="1" applyBorder="1" applyAlignment="1">
      <alignment horizontal="center" vertical="center" wrapText="1"/>
    </xf>
    <xf numFmtId="4" fontId="41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2" fontId="32" fillId="0" borderId="5" xfId="0" applyNumberFormat="1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426"/>
  <sheetViews>
    <sheetView showGridLines="0" tabSelected="1" topLeftCell="E13" zoomScaleSheetLayoutView="85" workbookViewId="0">
      <selection activeCell="E3" sqref="E3:E4"/>
    </sheetView>
  </sheetViews>
  <sheetFormatPr defaultRowHeight="16.5"/>
  <cols>
    <col min="1" max="1" width="5.28515625" style="3" customWidth="1"/>
    <col min="2" max="2" width="7.42578125" style="3" customWidth="1"/>
    <col min="3" max="3" width="23.28515625" style="3" customWidth="1"/>
    <col min="4" max="4" width="16.140625" style="3" customWidth="1"/>
    <col min="5" max="5" width="13" style="3" customWidth="1"/>
    <col min="6" max="6" width="25.5703125" style="1" hidden="1" customWidth="1"/>
    <col min="7" max="7" width="17.42578125" style="1" hidden="1" customWidth="1"/>
    <col min="8" max="8" width="11.42578125" style="1" hidden="1" customWidth="1"/>
    <col min="9" max="9" width="11.7109375" style="1" hidden="1" customWidth="1"/>
    <col min="10" max="10" width="15.140625" style="2" hidden="1" customWidth="1"/>
    <col min="11" max="11" width="17.28515625" style="94" customWidth="1"/>
    <col min="12" max="12" width="14.7109375" style="2" hidden="1" customWidth="1"/>
    <col min="13" max="13" width="6.42578125" style="1" hidden="1" customWidth="1"/>
    <col min="14" max="14" width="9.7109375" style="1" hidden="1" customWidth="1"/>
    <col min="15" max="15" width="10" style="1" hidden="1" customWidth="1"/>
    <col min="16" max="16" width="6.85546875" style="1" hidden="1" customWidth="1"/>
    <col min="17" max="17" width="14.42578125" style="1" hidden="1" customWidth="1"/>
    <col min="18" max="18" width="6.85546875" style="1" hidden="1" customWidth="1"/>
    <col min="19" max="19" width="17.5703125" style="5" customWidth="1"/>
    <col min="20" max="20" width="21.42578125" style="4" customWidth="1"/>
    <col min="21" max="21" width="12.140625" style="93" customWidth="1"/>
    <col min="22" max="22" width="11.140625" style="1" hidden="1" customWidth="1"/>
    <col min="23" max="24" width="9.7109375" style="1" hidden="1" customWidth="1"/>
    <col min="25" max="25" width="10" style="1" hidden="1" customWidth="1"/>
    <col min="26" max="26" width="13.5703125" style="2" hidden="1" customWidth="1"/>
    <col min="27" max="27" width="7" style="1" hidden="1" customWidth="1"/>
    <col min="28" max="28" width="8.42578125" style="1" hidden="1" customWidth="1"/>
    <col min="29" max="29" width="28.28515625" style="1" hidden="1" customWidth="1"/>
    <col min="30" max="30" width="28.28515625" style="296" customWidth="1"/>
    <col min="31" max="31" width="10.5703125" style="1" customWidth="1"/>
    <col min="32" max="32" width="10.85546875" style="1" bestFit="1" customWidth="1"/>
    <col min="33" max="16384" width="9.140625" style="1"/>
  </cols>
  <sheetData>
    <row r="1" spans="1:33" ht="27">
      <c r="A1" s="331" t="s">
        <v>1785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83"/>
      <c r="AF1" s="83"/>
      <c r="AG1" s="83"/>
    </row>
    <row r="2" spans="1:33" ht="34.5" customHeight="1">
      <c r="A2" s="317" t="s">
        <v>1782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9"/>
      <c r="AF2" s="83"/>
      <c r="AG2" s="83"/>
    </row>
    <row r="3" spans="1:33" s="3" customFormat="1" ht="27" customHeight="1">
      <c r="A3" s="320" t="s">
        <v>1781</v>
      </c>
      <c r="B3" s="321" t="s">
        <v>1780</v>
      </c>
      <c r="C3" s="321" t="s">
        <v>1779</v>
      </c>
      <c r="D3" s="321" t="s">
        <v>1778</v>
      </c>
      <c r="E3" s="321" t="s">
        <v>1777</v>
      </c>
      <c r="F3" s="322" t="s">
        <v>1776</v>
      </c>
      <c r="G3" s="321" t="s">
        <v>1775</v>
      </c>
      <c r="H3" s="321" t="s">
        <v>1767</v>
      </c>
      <c r="I3" s="321" t="s">
        <v>1774</v>
      </c>
      <c r="J3" s="323" t="s">
        <v>1773</v>
      </c>
      <c r="K3" s="324" t="s">
        <v>1772</v>
      </c>
      <c r="L3" s="323" t="s">
        <v>1763</v>
      </c>
      <c r="M3" s="321" t="s">
        <v>1765</v>
      </c>
      <c r="N3" s="321"/>
      <c r="O3" s="321" t="s">
        <v>1764</v>
      </c>
      <c r="P3" s="321" t="s">
        <v>1762</v>
      </c>
      <c r="Q3" s="321" t="s">
        <v>1771</v>
      </c>
      <c r="R3" s="321" t="s">
        <v>1770</v>
      </c>
      <c r="S3" s="325" t="s">
        <v>1769</v>
      </c>
      <c r="T3" s="326" t="s">
        <v>1768</v>
      </c>
      <c r="U3" s="321" t="s">
        <v>1783</v>
      </c>
      <c r="V3" s="327" t="s">
        <v>1767</v>
      </c>
      <c r="W3" s="327" t="s">
        <v>1766</v>
      </c>
      <c r="X3" s="327" t="s">
        <v>1765</v>
      </c>
      <c r="Y3" s="327" t="s">
        <v>1764</v>
      </c>
      <c r="Z3" s="328" t="s">
        <v>1763</v>
      </c>
      <c r="AA3" s="327" t="s">
        <v>1762</v>
      </c>
      <c r="AB3" s="329" t="s">
        <v>1761</v>
      </c>
      <c r="AC3" s="327" t="s">
        <v>1760</v>
      </c>
      <c r="AD3" s="330" t="s">
        <v>1784</v>
      </c>
      <c r="AE3" s="89"/>
      <c r="AF3" s="88"/>
      <c r="AG3" s="87"/>
    </row>
    <row r="4" spans="1:33" s="3" customFormat="1" ht="36.75" customHeight="1">
      <c r="A4" s="320"/>
      <c r="B4" s="321"/>
      <c r="C4" s="321"/>
      <c r="D4" s="321"/>
      <c r="E4" s="321"/>
      <c r="F4" s="322"/>
      <c r="G4" s="321"/>
      <c r="H4" s="321"/>
      <c r="I4" s="321"/>
      <c r="J4" s="323"/>
      <c r="K4" s="324"/>
      <c r="L4" s="323"/>
      <c r="M4" s="265" t="s">
        <v>1759</v>
      </c>
      <c r="N4" s="265" t="s">
        <v>1758</v>
      </c>
      <c r="O4" s="321"/>
      <c r="P4" s="321"/>
      <c r="Q4" s="321"/>
      <c r="R4" s="321"/>
      <c r="S4" s="325"/>
      <c r="T4" s="326"/>
      <c r="U4" s="321"/>
      <c r="V4" s="327"/>
      <c r="W4" s="327"/>
      <c r="X4" s="327"/>
      <c r="Y4" s="327"/>
      <c r="Z4" s="328"/>
      <c r="AA4" s="327"/>
      <c r="AB4" s="329"/>
      <c r="AC4" s="327"/>
      <c r="AD4" s="330"/>
      <c r="AE4" s="89"/>
      <c r="AF4" s="88"/>
      <c r="AG4" s="87"/>
    </row>
    <row r="5" spans="1:33" ht="30.75" customHeight="1">
      <c r="A5" s="95">
        <v>1</v>
      </c>
      <c r="B5" s="95">
        <v>43045</v>
      </c>
      <c r="C5" s="95" t="s">
        <v>1757</v>
      </c>
      <c r="D5" s="95" t="s">
        <v>1084</v>
      </c>
      <c r="E5" s="95" t="s">
        <v>15</v>
      </c>
      <c r="F5" s="96" t="s">
        <v>1686</v>
      </c>
      <c r="G5" s="97" t="s">
        <v>1756</v>
      </c>
      <c r="H5" s="98" t="s">
        <v>1755</v>
      </c>
      <c r="I5" s="97" t="s">
        <v>1754</v>
      </c>
      <c r="J5" s="99">
        <v>80206459</v>
      </c>
      <c r="K5" s="100">
        <v>87841874</v>
      </c>
      <c r="L5" s="99">
        <v>76720478</v>
      </c>
      <c r="M5" s="97"/>
      <c r="N5" s="101">
        <v>95</v>
      </c>
      <c r="O5" s="97">
        <v>87</v>
      </c>
      <c r="P5" s="102" t="s">
        <v>1459</v>
      </c>
      <c r="Q5" s="103"/>
      <c r="R5" s="97"/>
      <c r="S5" s="104"/>
      <c r="T5" s="264">
        <f t="shared" ref="T5:T68" si="0">K5+S5</f>
        <v>87841874</v>
      </c>
      <c r="U5" s="263">
        <v>663</v>
      </c>
      <c r="V5" s="69"/>
      <c r="W5" s="69"/>
      <c r="X5" s="15"/>
      <c r="Y5" s="15"/>
      <c r="Z5" s="57"/>
      <c r="AA5" s="40"/>
      <c r="AB5" s="39" t="s">
        <v>31</v>
      </c>
      <c r="AC5" s="269" t="s">
        <v>1753</v>
      </c>
      <c r="AD5" s="295">
        <f>T5/U5</f>
        <v>132491.51432880844</v>
      </c>
      <c r="AE5" s="84"/>
      <c r="AF5" s="86"/>
      <c r="AG5" s="85"/>
    </row>
    <row r="6" spans="1:33" ht="30.75" customHeight="1">
      <c r="A6" s="95">
        <v>2</v>
      </c>
      <c r="B6" s="95">
        <v>41007</v>
      </c>
      <c r="C6" s="105" t="s">
        <v>1752</v>
      </c>
      <c r="D6" s="95" t="s">
        <v>1560</v>
      </c>
      <c r="E6" s="95" t="s">
        <v>1617</v>
      </c>
      <c r="F6" s="96" t="s">
        <v>1751</v>
      </c>
      <c r="G6" s="97" t="s">
        <v>1750</v>
      </c>
      <c r="H6" s="106" t="s">
        <v>1749</v>
      </c>
      <c r="I6" s="107" t="s">
        <v>1748</v>
      </c>
      <c r="J6" s="108">
        <v>59759859</v>
      </c>
      <c r="K6" s="100">
        <v>79103874</v>
      </c>
      <c r="L6" s="108">
        <v>73605410</v>
      </c>
      <c r="M6" s="98"/>
      <c r="N6" s="106">
        <v>100</v>
      </c>
      <c r="O6" s="97">
        <v>100</v>
      </c>
      <c r="P6" s="102" t="s">
        <v>400</v>
      </c>
      <c r="Q6" s="109"/>
      <c r="R6" s="97">
        <v>0</v>
      </c>
      <c r="S6" s="110"/>
      <c r="T6" s="264">
        <f t="shared" si="0"/>
        <v>79103874</v>
      </c>
      <c r="U6" s="263">
        <v>650</v>
      </c>
      <c r="V6" s="15"/>
      <c r="W6" s="15"/>
      <c r="X6" s="15"/>
      <c r="Y6" s="15"/>
      <c r="Z6" s="11"/>
      <c r="AA6" s="40"/>
      <c r="AB6" s="60" t="s">
        <v>5</v>
      </c>
      <c r="AC6" s="270" t="s">
        <v>1747</v>
      </c>
      <c r="AD6" s="295">
        <f t="shared" ref="AD6:AD69" si="1">T6/U6</f>
        <v>121698.26769230769</v>
      </c>
      <c r="AE6" s="84"/>
      <c r="AF6" s="86"/>
      <c r="AG6" s="85"/>
    </row>
    <row r="7" spans="1:33" ht="30.75" customHeight="1">
      <c r="A7" s="95">
        <v>3</v>
      </c>
      <c r="B7" s="95">
        <v>41008</v>
      </c>
      <c r="C7" s="105" t="s">
        <v>1746</v>
      </c>
      <c r="D7" s="95" t="s">
        <v>1745</v>
      </c>
      <c r="E7" s="105" t="s">
        <v>1744</v>
      </c>
      <c r="F7" s="96" t="s">
        <v>1743</v>
      </c>
      <c r="G7" s="97" t="s">
        <v>1742</v>
      </c>
      <c r="H7" s="97" t="s">
        <v>1741</v>
      </c>
      <c r="I7" s="97" t="s">
        <v>1740</v>
      </c>
      <c r="J7" s="108">
        <v>80191982</v>
      </c>
      <c r="K7" s="100">
        <v>71115798</v>
      </c>
      <c r="L7" s="99">
        <v>68087000</v>
      </c>
      <c r="M7" s="97"/>
      <c r="N7" s="106">
        <v>98</v>
      </c>
      <c r="O7" s="97">
        <v>84</v>
      </c>
      <c r="P7" s="102" t="s">
        <v>1739</v>
      </c>
      <c r="Q7" s="109"/>
      <c r="R7" s="97">
        <v>0</v>
      </c>
      <c r="S7" s="110"/>
      <c r="T7" s="264">
        <f>K7+S7</f>
        <v>71115798</v>
      </c>
      <c r="U7" s="263">
        <v>600</v>
      </c>
      <c r="V7" s="15"/>
      <c r="W7" s="15"/>
      <c r="X7" s="15"/>
      <c r="Y7" s="15"/>
      <c r="Z7" s="11"/>
      <c r="AA7" s="40"/>
      <c r="AB7" s="13" t="s">
        <v>31</v>
      </c>
      <c r="AC7" s="271" t="s">
        <v>1738</v>
      </c>
      <c r="AD7" s="295">
        <f t="shared" si="1"/>
        <v>118526.33</v>
      </c>
      <c r="AE7" s="84"/>
      <c r="AF7" s="86"/>
      <c r="AG7" s="85"/>
    </row>
    <row r="8" spans="1:33" ht="30.75" customHeight="1">
      <c r="A8" s="95">
        <v>4</v>
      </c>
      <c r="B8" s="95">
        <v>46214</v>
      </c>
      <c r="C8" s="105" t="s">
        <v>1737</v>
      </c>
      <c r="D8" s="95" t="s">
        <v>1560</v>
      </c>
      <c r="E8" s="95" t="s">
        <v>2</v>
      </c>
      <c r="F8" s="111" t="s">
        <v>1736</v>
      </c>
      <c r="G8" s="97" t="s">
        <v>1698</v>
      </c>
      <c r="H8" s="97" t="s">
        <v>120</v>
      </c>
      <c r="I8" s="97" t="s">
        <v>1718</v>
      </c>
      <c r="J8" s="108">
        <v>62507630</v>
      </c>
      <c r="K8" s="100">
        <v>60382756</v>
      </c>
      <c r="L8" s="99">
        <v>26500000</v>
      </c>
      <c r="M8" s="97"/>
      <c r="N8" s="101">
        <v>72</v>
      </c>
      <c r="O8" s="106">
        <v>43</v>
      </c>
      <c r="P8" s="112" t="s">
        <v>1735</v>
      </c>
      <c r="Q8" s="113">
        <v>1227866</v>
      </c>
      <c r="R8" s="97">
        <v>2</v>
      </c>
      <c r="S8" s="114">
        <v>1227866</v>
      </c>
      <c r="T8" s="264">
        <f t="shared" si="0"/>
        <v>61610622</v>
      </c>
      <c r="U8" s="263">
        <v>1000</v>
      </c>
      <c r="V8" s="15" t="s">
        <v>1734</v>
      </c>
      <c r="W8" s="15" t="s">
        <v>11</v>
      </c>
      <c r="X8" s="15">
        <v>100</v>
      </c>
      <c r="Y8" s="15">
        <v>100</v>
      </c>
      <c r="Z8" s="11">
        <v>1227687</v>
      </c>
      <c r="AA8" s="14"/>
      <c r="AB8" s="15" t="s">
        <v>5</v>
      </c>
      <c r="AC8" s="269" t="s">
        <v>1733</v>
      </c>
      <c r="AD8" s="295">
        <f t="shared" si="1"/>
        <v>61610.622000000003</v>
      </c>
      <c r="AE8" s="84"/>
      <c r="AF8" s="81"/>
      <c r="AG8" s="83"/>
    </row>
    <row r="9" spans="1:33" ht="30.75" customHeight="1">
      <c r="A9" s="95">
        <v>5</v>
      </c>
      <c r="B9" s="95">
        <v>43051</v>
      </c>
      <c r="C9" s="95" t="s">
        <v>1732</v>
      </c>
      <c r="D9" s="95" t="s">
        <v>1084</v>
      </c>
      <c r="E9" s="95" t="s">
        <v>1248</v>
      </c>
      <c r="F9" s="96" t="s">
        <v>1731</v>
      </c>
      <c r="G9" s="97" t="s">
        <v>1730</v>
      </c>
      <c r="H9" s="98" t="s">
        <v>987</v>
      </c>
      <c r="I9" s="97" t="s">
        <v>1729</v>
      </c>
      <c r="J9" s="99">
        <v>44322329</v>
      </c>
      <c r="K9" s="100">
        <v>56624771</v>
      </c>
      <c r="L9" s="99">
        <v>53366253</v>
      </c>
      <c r="M9" s="97"/>
      <c r="N9" s="101">
        <v>100</v>
      </c>
      <c r="O9" s="106">
        <v>100</v>
      </c>
      <c r="P9" s="102" t="s">
        <v>1728</v>
      </c>
      <c r="Q9" s="103"/>
      <c r="R9" s="97"/>
      <c r="S9" s="104"/>
      <c r="T9" s="264">
        <f t="shared" si="0"/>
        <v>56624771</v>
      </c>
      <c r="U9" s="263">
        <v>637</v>
      </c>
      <c r="V9" s="69"/>
      <c r="W9" s="38"/>
      <c r="X9" s="13"/>
      <c r="Y9" s="38"/>
      <c r="Z9" s="65"/>
      <c r="AA9" s="40"/>
      <c r="AB9" s="39" t="s">
        <v>5</v>
      </c>
      <c r="AC9" s="272" t="s">
        <v>10</v>
      </c>
      <c r="AD9" s="295">
        <f t="shared" si="1"/>
        <v>88892.890109890111</v>
      </c>
      <c r="AE9" s="84"/>
      <c r="AF9" s="81"/>
      <c r="AG9" s="83"/>
    </row>
    <row r="10" spans="1:33" ht="30.75" customHeight="1">
      <c r="A10" s="95">
        <v>6</v>
      </c>
      <c r="B10" s="95">
        <v>46262</v>
      </c>
      <c r="C10" s="95" t="s">
        <v>1727</v>
      </c>
      <c r="D10" s="95" t="s">
        <v>1249</v>
      </c>
      <c r="E10" s="95" t="s">
        <v>1083</v>
      </c>
      <c r="F10" s="111" t="s">
        <v>1726</v>
      </c>
      <c r="G10" s="115" t="s">
        <v>1725</v>
      </c>
      <c r="H10" s="116" t="s">
        <v>1724</v>
      </c>
      <c r="I10" s="117" t="s">
        <v>1723</v>
      </c>
      <c r="J10" s="108">
        <v>57655519</v>
      </c>
      <c r="K10" s="118">
        <v>52174675.359999999</v>
      </c>
      <c r="L10" s="119">
        <v>20000000</v>
      </c>
      <c r="M10" s="120"/>
      <c r="N10" s="121">
        <v>65</v>
      </c>
      <c r="O10" s="120">
        <v>38</v>
      </c>
      <c r="P10" s="112" t="s">
        <v>1722</v>
      </c>
      <c r="Q10" s="113">
        <v>0</v>
      </c>
      <c r="R10" s="122">
        <v>0</v>
      </c>
      <c r="S10" s="114">
        <v>0</v>
      </c>
      <c r="T10" s="264">
        <f t="shared" si="0"/>
        <v>52174675.359999999</v>
      </c>
      <c r="U10" s="263">
        <v>540</v>
      </c>
      <c r="V10" s="58"/>
      <c r="W10" s="27"/>
      <c r="X10" s="27"/>
      <c r="Y10" s="55"/>
      <c r="Z10" s="34"/>
      <c r="AA10" s="14"/>
      <c r="AB10" s="13" t="s">
        <v>5</v>
      </c>
      <c r="AC10" s="269" t="s">
        <v>1721</v>
      </c>
      <c r="AD10" s="295">
        <f t="shared" si="1"/>
        <v>96619.769185185185</v>
      </c>
      <c r="AE10" s="84"/>
      <c r="AF10" s="81"/>
      <c r="AG10" s="83"/>
    </row>
    <row r="11" spans="1:33" ht="30.75" customHeight="1">
      <c r="A11" s="95">
        <v>7</v>
      </c>
      <c r="B11" s="95">
        <v>46222</v>
      </c>
      <c r="C11" s="105" t="s">
        <v>1720</v>
      </c>
      <c r="D11" s="95" t="s">
        <v>1560</v>
      </c>
      <c r="E11" s="95" t="s">
        <v>2</v>
      </c>
      <c r="F11" s="111" t="s">
        <v>1719</v>
      </c>
      <c r="G11" s="97" t="s">
        <v>1698</v>
      </c>
      <c r="H11" s="98" t="s">
        <v>120</v>
      </c>
      <c r="I11" s="97" t="s">
        <v>1718</v>
      </c>
      <c r="J11" s="108">
        <v>53269156</v>
      </c>
      <c r="K11" s="100">
        <v>51100204</v>
      </c>
      <c r="L11" s="99">
        <v>23209401</v>
      </c>
      <c r="M11" s="123"/>
      <c r="N11" s="101">
        <v>47</v>
      </c>
      <c r="O11" s="97">
        <v>23</v>
      </c>
      <c r="P11" s="124" t="s">
        <v>1717</v>
      </c>
      <c r="Q11" s="113">
        <v>0</v>
      </c>
      <c r="R11" s="97"/>
      <c r="S11" s="114"/>
      <c r="T11" s="264">
        <f t="shared" si="0"/>
        <v>51100204</v>
      </c>
      <c r="U11" s="263">
        <v>790</v>
      </c>
      <c r="V11" s="15"/>
      <c r="W11" s="15"/>
      <c r="X11" s="15"/>
      <c r="Y11" s="15"/>
      <c r="Z11" s="11"/>
      <c r="AA11" s="62"/>
      <c r="AB11" s="15" t="s">
        <v>5</v>
      </c>
      <c r="AC11" s="273" t="s">
        <v>1716</v>
      </c>
      <c r="AD11" s="295">
        <f t="shared" si="1"/>
        <v>64683.802531645568</v>
      </c>
      <c r="AE11" s="84"/>
      <c r="AF11" s="81"/>
      <c r="AG11" s="83"/>
    </row>
    <row r="12" spans="1:33" ht="30.75" customHeight="1">
      <c r="A12" s="95">
        <v>8</v>
      </c>
      <c r="B12" s="95">
        <v>45151</v>
      </c>
      <c r="C12" s="95" t="s">
        <v>1715</v>
      </c>
      <c r="D12" s="95" t="s">
        <v>1084</v>
      </c>
      <c r="E12" s="95" t="s">
        <v>1687</v>
      </c>
      <c r="F12" s="111" t="s">
        <v>1714</v>
      </c>
      <c r="G12" s="115" t="s">
        <v>1698</v>
      </c>
      <c r="H12" s="101" t="s">
        <v>689</v>
      </c>
      <c r="I12" s="97" t="s">
        <v>1713</v>
      </c>
      <c r="J12" s="99">
        <v>50567265</v>
      </c>
      <c r="K12" s="100">
        <v>46847632</v>
      </c>
      <c r="L12" s="99">
        <v>27264000</v>
      </c>
      <c r="M12" s="97"/>
      <c r="N12" s="101">
        <v>75</v>
      </c>
      <c r="O12" s="97">
        <v>58</v>
      </c>
      <c r="P12" s="112" t="s">
        <v>1712</v>
      </c>
      <c r="Q12" s="125"/>
      <c r="R12" s="97"/>
      <c r="S12" s="104"/>
      <c r="T12" s="264">
        <f t="shared" si="0"/>
        <v>46847632</v>
      </c>
      <c r="U12" s="263">
        <v>627</v>
      </c>
      <c r="V12" s="15"/>
      <c r="W12" s="15"/>
      <c r="X12" s="13"/>
      <c r="Y12" s="15"/>
      <c r="Z12" s="11"/>
      <c r="AA12" s="14"/>
      <c r="AB12" s="15" t="s">
        <v>5</v>
      </c>
      <c r="AC12" s="269" t="s">
        <v>1711</v>
      </c>
      <c r="AD12" s="295">
        <f t="shared" si="1"/>
        <v>74717.116427432222</v>
      </c>
      <c r="AE12" s="84"/>
      <c r="AF12" s="81"/>
      <c r="AG12" s="83"/>
    </row>
    <row r="13" spans="1:33" ht="30.75" customHeight="1">
      <c r="A13" s="95">
        <v>9</v>
      </c>
      <c r="B13" s="95">
        <v>43047</v>
      </c>
      <c r="C13" s="95" t="s">
        <v>1710</v>
      </c>
      <c r="D13" s="95" t="s">
        <v>1084</v>
      </c>
      <c r="E13" s="95" t="s">
        <v>1687</v>
      </c>
      <c r="F13" s="96" t="s">
        <v>1686</v>
      </c>
      <c r="G13" s="126" t="s">
        <v>1709</v>
      </c>
      <c r="H13" s="98" t="s">
        <v>1514</v>
      </c>
      <c r="I13" s="97" t="s">
        <v>1708</v>
      </c>
      <c r="J13" s="99">
        <v>45281744</v>
      </c>
      <c r="K13" s="100">
        <v>43401437</v>
      </c>
      <c r="L13" s="99">
        <v>43961658</v>
      </c>
      <c r="M13" s="97"/>
      <c r="N13" s="101">
        <v>100</v>
      </c>
      <c r="O13" s="97">
        <v>82</v>
      </c>
      <c r="P13" s="102" t="s">
        <v>1102</v>
      </c>
      <c r="Q13" s="103"/>
      <c r="R13" s="97"/>
      <c r="S13" s="104"/>
      <c r="T13" s="264">
        <f t="shared" si="0"/>
        <v>43401437</v>
      </c>
      <c r="U13" s="263">
        <v>881</v>
      </c>
      <c r="V13" s="69"/>
      <c r="W13" s="69"/>
      <c r="X13" s="38"/>
      <c r="Y13" s="38"/>
      <c r="Z13" s="57"/>
      <c r="AA13" s="40"/>
      <c r="AB13" s="39" t="s">
        <v>84</v>
      </c>
      <c r="AC13" s="272" t="s">
        <v>10</v>
      </c>
      <c r="AD13" s="295">
        <f t="shared" si="1"/>
        <v>49263.833144154371</v>
      </c>
      <c r="AE13" s="84"/>
      <c r="AF13" s="81"/>
      <c r="AG13" s="83"/>
    </row>
    <row r="14" spans="1:33" ht="30.75" customHeight="1">
      <c r="A14" s="95">
        <v>10</v>
      </c>
      <c r="B14" s="95">
        <v>45203</v>
      </c>
      <c r="C14" s="95" t="s">
        <v>1707</v>
      </c>
      <c r="D14" s="95" t="s">
        <v>1560</v>
      </c>
      <c r="E14" s="95" t="s">
        <v>1559</v>
      </c>
      <c r="F14" s="111" t="s">
        <v>1706</v>
      </c>
      <c r="G14" s="97" t="s">
        <v>1705</v>
      </c>
      <c r="H14" s="98" t="s">
        <v>1439</v>
      </c>
      <c r="I14" s="97" t="s">
        <v>1704</v>
      </c>
      <c r="J14" s="99">
        <v>37950588</v>
      </c>
      <c r="K14" s="100">
        <v>40937711</v>
      </c>
      <c r="L14" s="99">
        <v>15735500</v>
      </c>
      <c r="M14" s="97"/>
      <c r="N14" s="98">
        <v>44</v>
      </c>
      <c r="O14" s="97">
        <v>38</v>
      </c>
      <c r="P14" s="112"/>
      <c r="Q14" s="125">
        <v>1558106</v>
      </c>
      <c r="R14" s="97">
        <v>6</v>
      </c>
      <c r="S14" s="110">
        <v>1558106</v>
      </c>
      <c r="T14" s="264">
        <f t="shared" si="0"/>
        <v>42495817</v>
      </c>
      <c r="U14" s="263">
        <v>706</v>
      </c>
      <c r="V14" s="15" t="s">
        <v>1703</v>
      </c>
      <c r="W14" s="15" t="s">
        <v>11</v>
      </c>
      <c r="X14" s="15">
        <v>100</v>
      </c>
      <c r="Y14" s="15">
        <v>100</v>
      </c>
      <c r="Z14" s="11">
        <v>1526721</v>
      </c>
      <c r="AA14" s="14"/>
      <c r="AB14" s="15" t="s">
        <v>31</v>
      </c>
      <c r="AC14" s="273" t="s">
        <v>1702</v>
      </c>
      <c r="AD14" s="295">
        <f t="shared" si="1"/>
        <v>60192.375354107651</v>
      </c>
      <c r="AE14" s="84"/>
      <c r="AF14" s="81"/>
      <c r="AG14" s="83"/>
    </row>
    <row r="15" spans="1:33" ht="30.75" customHeight="1">
      <c r="A15" s="95">
        <v>11</v>
      </c>
      <c r="B15" s="127">
        <v>45153</v>
      </c>
      <c r="C15" s="127" t="s">
        <v>1701</v>
      </c>
      <c r="D15" s="127" t="s">
        <v>1235</v>
      </c>
      <c r="E15" s="127" t="s">
        <v>1700</v>
      </c>
      <c r="F15" s="128" t="s">
        <v>1699</v>
      </c>
      <c r="G15" s="129" t="s">
        <v>1698</v>
      </c>
      <c r="H15" s="130" t="s">
        <v>1232</v>
      </c>
      <c r="I15" s="107" t="s">
        <v>1231</v>
      </c>
      <c r="J15" s="131">
        <v>41123530</v>
      </c>
      <c r="K15" s="132">
        <v>40830025</v>
      </c>
      <c r="L15" s="131">
        <v>3303734</v>
      </c>
      <c r="M15" s="107"/>
      <c r="N15" s="133">
        <v>30</v>
      </c>
      <c r="O15" s="107">
        <v>10</v>
      </c>
      <c r="P15" s="112" t="s">
        <v>1697</v>
      </c>
      <c r="Q15" s="134"/>
      <c r="R15" s="107"/>
      <c r="S15" s="91"/>
      <c r="T15" s="264">
        <f t="shared" si="0"/>
        <v>40830025</v>
      </c>
      <c r="U15" s="263">
        <v>680</v>
      </c>
      <c r="V15" s="10"/>
      <c r="W15" s="15"/>
      <c r="X15" s="7"/>
      <c r="Y15" s="10"/>
      <c r="Z15" s="9"/>
      <c r="AA15" s="14"/>
      <c r="AB15" s="10" t="s">
        <v>5</v>
      </c>
      <c r="AC15" s="273" t="s">
        <v>1696</v>
      </c>
      <c r="AD15" s="295">
        <f t="shared" si="1"/>
        <v>60044.154411764706</v>
      </c>
      <c r="AE15" s="84"/>
      <c r="AF15" s="81"/>
      <c r="AG15" s="83"/>
    </row>
    <row r="16" spans="1:33" ht="30.75" customHeight="1">
      <c r="A16" s="95">
        <v>12</v>
      </c>
      <c r="B16" s="95">
        <v>41006</v>
      </c>
      <c r="C16" s="95" t="s">
        <v>1695</v>
      </c>
      <c r="D16" s="95" t="s">
        <v>1694</v>
      </c>
      <c r="E16" s="105" t="s">
        <v>1693</v>
      </c>
      <c r="F16" s="135" t="s">
        <v>1692</v>
      </c>
      <c r="G16" s="97" t="s">
        <v>1691</v>
      </c>
      <c r="H16" s="106" t="s">
        <v>1690</v>
      </c>
      <c r="I16" s="106" t="s">
        <v>1689</v>
      </c>
      <c r="J16" s="136">
        <v>40893371.719999999</v>
      </c>
      <c r="K16" s="100">
        <v>40475104</v>
      </c>
      <c r="L16" s="99">
        <v>35925949</v>
      </c>
      <c r="M16" s="97"/>
      <c r="N16" s="106">
        <v>100</v>
      </c>
      <c r="O16" s="97">
        <v>100</v>
      </c>
      <c r="P16" s="102" t="s">
        <v>1086</v>
      </c>
      <c r="Q16" s="109"/>
      <c r="R16" s="97">
        <v>0</v>
      </c>
      <c r="S16" s="110"/>
      <c r="T16" s="264">
        <f t="shared" si="0"/>
        <v>40475104</v>
      </c>
      <c r="U16" s="263">
        <v>893</v>
      </c>
      <c r="V16" s="15"/>
      <c r="W16" s="15"/>
      <c r="X16" s="15"/>
      <c r="Y16" s="15"/>
      <c r="Z16" s="11"/>
      <c r="AA16" s="40"/>
      <c r="AB16" s="60" t="s">
        <v>5</v>
      </c>
      <c r="AC16" s="271" t="s">
        <v>10</v>
      </c>
      <c r="AD16" s="295">
        <f t="shared" si="1"/>
        <v>45324.864501679731</v>
      </c>
      <c r="AE16" s="84"/>
      <c r="AF16" s="81"/>
      <c r="AG16" s="83"/>
    </row>
    <row r="17" spans="1:34" ht="30.75" customHeight="1">
      <c r="A17" s="95">
        <v>13</v>
      </c>
      <c r="B17" s="95">
        <v>43046</v>
      </c>
      <c r="C17" s="137" t="s">
        <v>1688</v>
      </c>
      <c r="D17" s="137" t="s">
        <v>1084</v>
      </c>
      <c r="E17" s="95" t="s">
        <v>1687</v>
      </c>
      <c r="F17" s="96" t="s">
        <v>1686</v>
      </c>
      <c r="G17" s="97" t="s">
        <v>1685</v>
      </c>
      <c r="H17" s="98" t="s">
        <v>1341</v>
      </c>
      <c r="I17" s="97" t="s">
        <v>1684</v>
      </c>
      <c r="J17" s="99">
        <v>39409215</v>
      </c>
      <c r="K17" s="100">
        <v>40382722.5</v>
      </c>
      <c r="L17" s="99">
        <v>35284827</v>
      </c>
      <c r="M17" s="97"/>
      <c r="N17" s="101">
        <v>100</v>
      </c>
      <c r="O17" s="97">
        <v>90</v>
      </c>
      <c r="P17" s="102" t="s">
        <v>1683</v>
      </c>
      <c r="Q17" s="103"/>
      <c r="R17" s="97"/>
      <c r="S17" s="104"/>
      <c r="T17" s="264">
        <f t="shared" si="0"/>
        <v>40382722.5</v>
      </c>
      <c r="U17" s="263">
        <v>784</v>
      </c>
      <c r="V17" s="69"/>
      <c r="W17" s="69"/>
      <c r="X17" s="15"/>
      <c r="Y17" s="15"/>
      <c r="Z17" s="57"/>
      <c r="AA17" s="40"/>
      <c r="AB17" s="39" t="s">
        <v>5</v>
      </c>
      <c r="AC17" s="269" t="s">
        <v>1682</v>
      </c>
      <c r="AD17" s="295">
        <f t="shared" si="1"/>
        <v>51508.574617346938</v>
      </c>
      <c r="AE17" s="84"/>
      <c r="AF17" s="6"/>
    </row>
    <row r="18" spans="1:34" ht="30.75" customHeight="1">
      <c r="A18" s="95">
        <v>14</v>
      </c>
      <c r="B18" s="95">
        <v>44087</v>
      </c>
      <c r="C18" s="95" t="s">
        <v>1681</v>
      </c>
      <c r="D18" s="95" t="s">
        <v>1680</v>
      </c>
      <c r="E18" s="95" t="s">
        <v>15</v>
      </c>
      <c r="F18" s="135" t="s">
        <v>1679</v>
      </c>
      <c r="G18" s="115" t="s">
        <v>1678</v>
      </c>
      <c r="H18" s="98" t="s">
        <v>1592</v>
      </c>
      <c r="I18" s="97" t="s">
        <v>1677</v>
      </c>
      <c r="J18" s="99">
        <v>46513737</v>
      </c>
      <c r="K18" s="100">
        <v>39347887</v>
      </c>
      <c r="L18" s="99">
        <v>20740000</v>
      </c>
      <c r="M18" s="97"/>
      <c r="N18" s="101">
        <v>75</v>
      </c>
      <c r="O18" s="97">
        <v>52</v>
      </c>
      <c r="P18" s="112">
        <v>179</v>
      </c>
      <c r="Q18" s="125"/>
      <c r="R18" s="97"/>
      <c r="S18" s="104"/>
      <c r="T18" s="264">
        <f t="shared" si="0"/>
        <v>39347887</v>
      </c>
      <c r="U18" s="263">
        <v>385</v>
      </c>
      <c r="V18" s="15"/>
      <c r="W18" s="15"/>
      <c r="X18" s="15"/>
      <c r="Y18" s="15"/>
      <c r="Z18" s="11"/>
      <c r="AA18" s="40"/>
      <c r="AB18" s="15" t="s">
        <v>5</v>
      </c>
      <c r="AC18" s="271" t="s">
        <v>1676</v>
      </c>
      <c r="AD18" s="295">
        <f t="shared" si="1"/>
        <v>102202.3038961039</v>
      </c>
      <c r="AE18" s="84"/>
      <c r="AF18" s="6"/>
    </row>
    <row r="19" spans="1:34" ht="30.75" customHeight="1">
      <c r="A19" s="95">
        <v>15</v>
      </c>
      <c r="B19" s="95">
        <v>46269</v>
      </c>
      <c r="C19" s="95" t="s">
        <v>1675</v>
      </c>
      <c r="D19" s="95" t="s">
        <v>159</v>
      </c>
      <c r="E19" s="95" t="s">
        <v>1035</v>
      </c>
      <c r="F19" s="111" t="s">
        <v>1674</v>
      </c>
      <c r="G19" s="98" t="s">
        <v>1673</v>
      </c>
      <c r="H19" s="122">
        <v>29052016</v>
      </c>
      <c r="I19" s="122" t="s">
        <v>19</v>
      </c>
      <c r="J19" s="108">
        <v>28776572</v>
      </c>
      <c r="K19" s="138">
        <v>32704688</v>
      </c>
      <c r="L19" s="108">
        <v>8500000</v>
      </c>
      <c r="M19" s="108"/>
      <c r="N19" s="98">
        <v>40</v>
      </c>
      <c r="O19" s="98">
        <v>26</v>
      </c>
      <c r="P19" s="112"/>
      <c r="Q19" s="113">
        <v>8038912</v>
      </c>
      <c r="R19" s="139">
        <v>16</v>
      </c>
      <c r="S19" s="114">
        <v>8038912</v>
      </c>
      <c r="T19" s="264">
        <f t="shared" si="0"/>
        <v>40743600</v>
      </c>
      <c r="U19" s="263">
        <v>995</v>
      </c>
      <c r="V19" s="15" t="s">
        <v>1032</v>
      </c>
      <c r="W19" s="15" t="s">
        <v>11</v>
      </c>
      <c r="X19" s="15">
        <v>40</v>
      </c>
      <c r="Y19" s="15">
        <v>10</v>
      </c>
      <c r="Z19" s="11">
        <v>803885</v>
      </c>
      <c r="AA19" s="14"/>
      <c r="AB19" s="13" t="s">
        <v>5</v>
      </c>
      <c r="AC19" s="269" t="s">
        <v>1672</v>
      </c>
      <c r="AD19" s="295">
        <f t="shared" si="1"/>
        <v>40948.341708542714</v>
      </c>
      <c r="AE19" s="84"/>
      <c r="AF19" s="6"/>
    </row>
    <row r="20" spans="1:34" ht="30.75" customHeight="1">
      <c r="A20" s="95">
        <v>16</v>
      </c>
      <c r="B20" s="95">
        <v>44141</v>
      </c>
      <c r="C20" s="95" t="s">
        <v>1671</v>
      </c>
      <c r="D20" s="95" t="s">
        <v>283</v>
      </c>
      <c r="E20" s="95" t="s">
        <v>15</v>
      </c>
      <c r="F20" s="135" t="s">
        <v>1670</v>
      </c>
      <c r="G20" s="115" t="s">
        <v>1669</v>
      </c>
      <c r="H20" s="98" t="s">
        <v>1564</v>
      </c>
      <c r="I20" s="97" t="s">
        <v>690</v>
      </c>
      <c r="J20" s="99">
        <v>30135027</v>
      </c>
      <c r="K20" s="100">
        <v>31743141</v>
      </c>
      <c r="L20" s="99">
        <v>16721408</v>
      </c>
      <c r="M20" s="97"/>
      <c r="N20" s="98">
        <v>88</v>
      </c>
      <c r="O20" s="97">
        <v>53</v>
      </c>
      <c r="P20" s="112" t="s">
        <v>1668</v>
      </c>
      <c r="Q20" s="125">
        <v>1221466</v>
      </c>
      <c r="R20" s="97"/>
      <c r="S20" s="110">
        <v>1221466</v>
      </c>
      <c r="T20" s="264">
        <f t="shared" si="0"/>
        <v>32964607</v>
      </c>
      <c r="U20" s="263">
        <v>780</v>
      </c>
      <c r="V20" s="15" t="s">
        <v>670</v>
      </c>
      <c r="W20" s="15" t="s">
        <v>11</v>
      </c>
      <c r="X20" s="15">
        <v>100</v>
      </c>
      <c r="Y20" s="15">
        <v>66</v>
      </c>
      <c r="Z20" s="11">
        <v>800000</v>
      </c>
      <c r="AA20" s="14"/>
      <c r="AB20" s="15" t="s">
        <v>5</v>
      </c>
      <c r="AC20" s="269" t="s">
        <v>1667</v>
      </c>
      <c r="AD20" s="295">
        <f t="shared" si="1"/>
        <v>42262.316666666666</v>
      </c>
      <c r="AE20" s="84"/>
      <c r="AF20" s="6"/>
    </row>
    <row r="21" spans="1:34" ht="30.75" customHeight="1">
      <c r="A21" s="95">
        <v>17</v>
      </c>
      <c r="B21" s="95">
        <v>41005</v>
      </c>
      <c r="C21" s="105" t="s">
        <v>1666</v>
      </c>
      <c r="D21" s="95" t="s">
        <v>101</v>
      </c>
      <c r="E21" s="105" t="s">
        <v>527</v>
      </c>
      <c r="F21" s="135" t="s">
        <v>1665</v>
      </c>
      <c r="G21" s="97" t="s">
        <v>1664</v>
      </c>
      <c r="H21" s="106" t="s">
        <v>1663</v>
      </c>
      <c r="I21" s="106" t="s">
        <v>604</v>
      </c>
      <c r="J21" s="136">
        <v>24974502</v>
      </c>
      <c r="K21" s="100">
        <v>29536526</v>
      </c>
      <c r="L21" s="99">
        <v>11500000</v>
      </c>
      <c r="M21" s="97"/>
      <c r="N21" s="106">
        <v>100</v>
      </c>
      <c r="O21" s="106">
        <v>78</v>
      </c>
      <c r="P21" s="140" t="s">
        <v>1662</v>
      </c>
      <c r="Q21" s="109">
        <v>15876739</v>
      </c>
      <c r="R21" s="97">
        <v>27</v>
      </c>
      <c r="S21" s="114">
        <v>15876739</v>
      </c>
      <c r="T21" s="264">
        <f t="shared" si="0"/>
        <v>45413265</v>
      </c>
      <c r="U21" s="263">
        <v>730</v>
      </c>
      <c r="V21" s="15" t="s">
        <v>1661</v>
      </c>
      <c r="W21" s="15" t="s">
        <v>58</v>
      </c>
      <c r="X21" s="13">
        <v>100</v>
      </c>
      <c r="Y21" s="15">
        <v>50</v>
      </c>
      <c r="Z21" s="46">
        <v>7887761</v>
      </c>
      <c r="AA21" s="61" t="s">
        <v>309</v>
      </c>
      <c r="AB21" s="60" t="s">
        <v>31</v>
      </c>
      <c r="AC21" s="271" t="s">
        <v>10</v>
      </c>
      <c r="AD21" s="295">
        <f t="shared" si="1"/>
        <v>62209.952054794521</v>
      </c>
      <c r="AE21" s="82"/>
      <c r="AF21" s="81"/>
      <c r="AG21" s="83"/>
    </row>
    <row r="22" spans="1:34" ht="30.75" customHeight="1">
      <c r="A22" s="95">
        <v>18</v>
      </c>
      <c r="B22" s="127">
        <v>46218</v>
      </c>
      <c r="C22" s="141" t="s">
        <v>1660</v>
      </c>
      <c r="D22" s="127" t="s">
        <v>159</v>
      </c>
      <c r="E22" s="141" t="s">
        <v>1530</v>
      </c>
      <c r="F22" s="111" t="s">
        <v>1659</v>
      </c>
      <c r="G22" s="107" t="s">
        <v>1658</v>
      </c>
      <c r="H22" s="130" t="s">
        <v>466</v>
      </c>
      <c r="I22" s="107" t="s">
        <v>19</v>
      </c>
      <c r="J22" s="108">
        <v>25460587</v>
      </c>
      <c r="K22" s="142">
        <v>29028450</v>
      </c>
      <c r="L22" s="131">
        <v>10550000</v>
      </c>
      <c r="M22" s="107"/>
      <c r="N22" s="133">
        <v>50</v>
      </c>
      <c r="O22" s="107">
        <v>36</v>
      </c>
      <c r="P22" s="112"/>
      <c r="Q22" s="143">
        <v>17987680</v>
      </c>
      <c r="R22" s="107">
        <v>39</v>
      </c>
      <c r="S22" s="144">
        <v>17987680</v>
      </c>
      <c r="T22" s="264">
        <f t="shared" si="0"/>
        <v>47016130</v>
      </c>
      <c r="U22" s="263">
        <v>972</v>
      </c>
      <c r="V22" s="10" t="s">
        <v>1526</v>
      </c>
      <c r="W22" s="15" t="s">
        <v>11</v>
      </c>
      <c r="X22" s="10">
        <v>40</v>
      </c>
      <c r="Y22" s="10">
        <v>9</v>
      </c>
      <c r="Z22" s="9">
        <v>1550000</v>
      </c>
      <c r="AA22" s="14"/>
      <c r="AB22" s="15" t="s">
        <v>31</v>
      </c>
      <c r="AC22" s="269" t="s">
        <v>1657</v>
      </c>
      <c r="AD22" s="295">
        <f t="shared" si="1"/>
        <v>48370.504115226337</v>
      </c>
      <c r="AE22" s="23"/>
      <c r="AF22" s="6"/>
    </row>
    <row r="23" spans="1:34" ht="30.75" customHeight="1">
      <c r="A23" s="95">
        <v>19</v>
      </c>
      <c r="B23" s="95">
        <v>44109</v>
      </c>
      <c r="C23" s="105" t="s">
        <v>1656</v>
      </c>
      <c r="D23" s="105" t="s">
        <v>46</v>
      </c>
      <c r="E23" s="105" t="s">
        <v>1141</v>
      </c>
      <c r="F23" s="135" t="s">
        <v>1655</v>
      </c>
      <c r="G23" s="97" t="s">
        <v>1654</v>
      </c>
      <c r="H23" s="98" t="s">
        <v>1484</v>
      </c>
      <c r="I23" s="97" t="s">
        <v>1653</v>
      </c>
      <c r="J23" s="99">
        <v>25077993</v>
      </c>
      <c r="K23" s="100">
        <v>28614373</v>
      </c>
      <c r="L23" s="99">
        <v>26934260</v>
      </c>
      <c r="M23" s="97"/>
      <c r="N23" s="101">
        <v>100</v>
      </c>
      <c r="O23" s="97">
        <v>90</v>
      </c>
      <c r="P23" s="112"/>
      <c r="Q23" s="145">
        <v>3244131</v>
      </c>
      <c r="R23" s="97">
        <v>9</v>
      </c>
      <c r="S23" s="110">
        <v>3244131</v>
      </c>
      <c r="T23" s="264">
        <f t="shared" si="0"/>
        <v>31858504</v>
      </c>
      <c r="U23" s="263">
        <v>500</v>
      </c>
      <c r="V23" s="15" t="s">
        <v>1158</v>
      </c>
      <c r="W23" s="15" t="s">
        <v>1652</v>
      </c>
      <c r="X23" s="13">
        <v>100</v>
      </c>
      <c r="Y23" s="15">
        <v>96</v>
      </c>
      <c r="Z23" s="11">
        <v>3100788</v>
      </c>
      <c r="AA23" s="14">
        <v>172</v>
      </c>
      <c r="AB23" s="15" t="s">
        <v>5</v>
      </c>
      <c r="AC23" s="271" t="s">
        <v>1651</v>
      </c>
      <c r="AD23" s="295">
        <f t="shared" si="1"/>
        <v>63717.008000000002</v>
      </c>
      <c r="AE23" s="82"/>
      <c r="AF23" s="81"/>
      <c r="AG23" s="83"/>
    </row>
    <row r="24" spans="1:34" ht="30.75" customHeight="1">
      <c r="A24" s="95">
        <v>20</v>
      </c>
      <c r="B24" s="95">
        <v>46223</v>
      </c>
      <c r="C24" s="105" t="s">
        <v>1650</v>
      </c>
      <c r="D24" s="95" t="s">
        <v>159</v>
      </c>
      <c r="E24" s="105" t="s">
        <v>1530</v>
      </c>
      <c r="F24" s="111" t="s">
        <v>1649</v>
      </c>
      <c r="G24" s="97" t="s">
        <v>1648</v>
      </c>
      <c r="H24" s="98" t="s">
        <v>1647</v>
      </c>
      <c r="I24" s="97" t="s">
        <v>19</v>
      </c>
      <c r="J24" s="108">
        <v>24018146</v>
      </c>
      <c r="K24" s="100">
        <v>27369121.25</v>
      </c>
      <c r="L24" s="99">
        <v>9000000</v>
      </c>
      <c r="M24" s="97"/>
      <c r="N24" s="101">
        <v>40</v>
      </c>
      <c r="O24" s="97">
        <v>33</v>
      </c>
      <c r="P24" s="112"/>
      <c r="Q24" s="113">
        <v>13682754</v>
      </c>
      <c r="R24" s="97">
        <v>28</v>
      </c>
      <c r="S24" s="114">
        <v>13682754</v>
      </c>
      <c r="T24" s="264">
        <f t="shared" si="0"/>
        <v>41051875.25</v>
      </c>
      <c r="U24" s="263">
        <v>456</v>
      </c>
      <c r="V24" s="15" t="s">
        <v>420</v>
      </c>
      <c r="W24" s="15" t="s">
        <v>11</v>
      </c>
      <c r="X24" s="15">
        <v>95</v>
      </c>
      <c r="Y24" s="15">
        <v>42</v>
      </c>
      <c r="Z24" s="11">
        <v>5680106</v>
      </c>
      <c r="AA24" s="14"/>
      <c r="AB24" s="15" t="s">
        <v>31</v>
      </c>
      <c r="AC24" s="274" t="s">
        <v>1646</v>
      </c>
      <c r="AD24" s="295">
        <f t="shared" si="1"/>
        <v>90026.042214912275</v>
      </c>
      <c r="AE24" s="23"/>
      <c r="AF24" s="23"/>
      <c r="AG24" s="83"/>
    </row>
    <row r="25" spans="1:34" ht="30.75" customHeight="1">
      <c r="A25" s="95">
        <v>21</v>
      </c>
      <c r="B25" s="95">
        <v>44118</v>
      </c>
      <c r="C25" s="105" t="s">
        <v>1645</v>
      </c>
      <c r="D25" s="137" t="s">
        <v>1120</v>
      </c>
      <c r="E25" s="95" t="s">
        <v>1644</v>
      </c>
      <c r="F25" s="111" t="s">
        <v>1643</v>
      </c>
      <c r="G25" s="115" t="s">
        <v>1487</v>
      </c>
      <c r="H25" s="98" t="s">
        <v>1642</v>
      </c>
      <c r="I25" s="97" t="s">
        <v>1334</v>
      </c>
      <c r="J25" s="99">
        <v>28178741</v>
      </c>
      <c r="K25" s="100">
        <v>25725600</v>
      </c>
      <c r="L25" s="99">
        <v>22194000</v>
      </c>
      <c r="M25" s="97"/>
      <c r="N25" s="101">
        <v>95</v>
      </c>
      <c r="O25" s="97">
        <v>86</v>
      </c>
      <c r="P25" s="112" t="s">
        <v>1641</v>
      </c>
      <c r="Q25" s="125">
        <v>4402750</v>
      </c>
      <c r="R25" s="97">
        <v>10</v>
      </c>
      <c r="S25" s="110">
        <v>4402750</v>
      </c>
      <c r="T25" s="264">
        <f t="shared" si="0"/>
        <v>30128350</v>
      </c>
      <c r="U25" s="263">
        <v>650</v>
      </c>
      <c r="V25" s="15" t="s">
        <v>1446</v>
      </c>
      <c r="W25" s="15" t="s">
        <v>58</v>
      </c>
      <c r="X25" s="13">
        <v>90</v>
      </c>
      <c r="Y25" s="15">
        <v>68</v>
      </c>
      <c r="Z25" s="11">
        <v>2996777</v>
      </c>
      <c r="AA25" s="14">
        <v>188</v>
      </c>
      <c r="AB25" s="15" t="s">
        <v>5</v>
      </c>
      <c r="AC25" s="269" t="s">
        <v>1640</v>
      </c>
      <c r="AD25" s="295">
        <f t="shared" si="1"/>
        <v>46351.307692307695</v>
      </c>
      <c r="AE25" s="23"/>
      <c r="AF25" s="6"/>
    </row>
    <row r="26" spans="1:34" ht="30.75" customHeight="1">
      <c r="A26" s="95">
        <v>22</v>
      </c>
      <c r="B26" s="95">
        <v>46278</v>
      </c>
      <c r="C26" s="95" t="s">
        <v>1639</v>
      </c>
      <c r="D26" s="95" t="s">
        <v>1457</v>
      </c>
      <c r="E26" s="95" t="s">
        <v>15</v>
      </c>
      <c r="F26" s="111" t="s">
        <v>1638</v>
      </c>
      <c r="G26" s="146" t="s">
        <v>1637</v>
      </c>
      <c r="H26" s="147" t="s">
        <v>322</v>
      </c>
      <c r="I26" s="148" t="s">
        <v>19</v>
      </c>
      <c r="J26" s="108">
        <v>24524885</v>
      </c>
      <c r="K26" s="138">
        <v>25358282.23</v>
      </c>
      <c r="L26" s="149">
        <v>9930000</v>
      </c>
      <c r="M26" s="150"/>
      <c r="N26" s="101">
        <v>60</v>
      </c>
      <c r="O26" s="101">
        <v>40</v>
      </c>
      <c r="P26" s="112"/>
      <c r="Q26" s="113"/>
      <c r="R26" s="151"/>
      <c r="S26" s="114"/>
      <c r="T26" s="264">
        <f t="shared" si="0"/>
        <v>25358282.23</v>
      </c>
      <c r="U26" s="263">
        <v>420</v>
      </c>
      <c r="V26" s="15"/>
      <c r="W26" s="15"/>
      <c r="X26" s="15"/>
      <c r="Y26" s="15"/>
      <c r="Z26" s="11"/>
      <c r="AA26" s="14"/>
      <c r="AB26" s="13" t="s">
        <v>5</v>
      </c>
      <c r="AC26" s="271" t="s">
        <v>1636</v>
      </c>
      <c r="AD26" s="295">
        <f t="shared" si="1"/>
        <v>60376.862452380956</v>
      </c>
      <c r="AE26" s="35"/>
      <c r="AF26" s="23"/>
      <c r="AG26" s="22"/>
      <c r="AH26" s="22"/>
    </row>
    <row r="27" spans="1:34" ht="30.75" customHeight="1">
      <c r="A27" s="95">
        <v>23</v>
      </c>
      <c r="B27" s="95">
        <v>45146</v>
      </c>
      <c r="C27" s="95" t="s">
        <v>1635</v>
      </c>
      <c r="D27" s="95" t="s">
        <v>1634</v>
      </c>
      <c r="E27" s="95" t="s">
        <v>1633</v>
      </c>
      <c r="F27" s="152" t="s">
        <v>1632</v>
      </c>
      <c r="G27" s="97" t="s">
        <v>1631</v>
      </c>
      <c r="H27" s="98" t="s">
        <v>1131</v>
      </c>
      <c r="I27" s="97" t="s">
        <v>1630</v>
      </c>
      <c r="J27" s="99">
        <v>22895523</v>
      </c>
      <c r="K27" s="100">
        <v>25164837</v>
      </c>
      <c r="L27" s="99">
        <v>20793958</v>
      </c>
      <c r="M27" s="97"/>
      <c r="N27" s="101">
        <v>100</v>
      </c>
      <c r="O27" s="106">
        <v>100</v>
      </c>
      <c r="P27" s="112" t="s">
        <v>1629</v>
      </c>
      <c r="Q27" s="125">
        <v>7984418</v>
      </c>
      <c r="R27" s="97">
        <v>14</v>
      </c>
      <c r="S27" s="110">
        <v>7984418</v>
      </c>
      <c r="T27" s="264">
        <f t="shared" si="0"/>
        <v>33149255</v>
      </c>
      <c r="U27" s="263">
        <v>462</v>
      </c>
      <c r="V27" s="15" t="s">
        <v>1628</v>
      </c>
      <c r="W27" s="15" t="s">
        <v>58</v>
      </c>
      <c r="X27" s="24">
        <v>100</v>
      </c>
      <c r="Y27" s="24">
        <v>84</v>
      </c>
      <c r="Z27" s="59">
        <v>6681928</v>
      </c>
      <c r="AA27" s="14"/>
      <c r="AB27" s="24" t="s">
        <v>5</v>
      </c>
      <c r="AC27" s="269" t="s">
        <v>1627</v>
      </c>
      <c r="AD27" s="295">
        <f t="shared" si="1"/>
        <v>71751.634199134205</v>
      </c>
      <c r="AE27" s="23"/>
      <c r="AF27" s="23"/>
      <c r="AG27" s="22"/>
      <c r="AH27" s="22"/>
    </row>
    <row r="28" spans="1:34" ht="30.75" customHeight="1">
      <c r="A28" s="95">
        <v>24</v>
      </c>
      <c r="B28" s="95">
        <v>44140</v>
      </c>
      <c r="C28" s="95" t="s">
        <v>1626</v>
      </c>
      <c r="D28" s="95" t="s">
        <v>1120</v>
      </c>
      <c r="E28" s="95" t="s">
        <v>1625</v>
      </c>
      <c r="F28" s="111" t="s">
        <v>1624</v>
      </c>
      <c r="G28" s="97" t="s">
        <v>1623</v>
      </c>
      <c r="H28" s="98" t="s">
        <v>1622</v>
      </c>
      <c r="I28" s="97" t="s">
        <v>1621</v>
      </c>
      <c r="J28" s="99">
        <v>22938294</v>
      </c>
      <c r="K28" s="100">
        <v>25121675</v>
      </c>
      <c r="L28" s="99">
        <v>22989000</v>
      </c>
      <c r="M28" s="97"/>
      <c r="N28" s="101">
        <v>95</v>
      </c>
      <c r="O28" s="97">
        <v>91</v>
      </c>
      <c r="P28" s="112" t="s">
        <v>1620</v>
      </c>
      <c r="Q28" s="125">
        <v>8372391</v>
      </c>
      <c r="R28" s="97">
        <v>18</v>
      </c>
      <c r="S28" s="110">
        <v>8372391</v>
      </c>
      <c r="T28" s="264">
        <f t="shared" si="0"/>
        <v>33494066</v>
      </c>
      <c r="U28" s="263">
        <v>962</v>
      </c>
      <c r="V28" s="15" t="s">
        <v>1446</v>
      </c>
      <c r="W28" s="15" t="s">
        <v>285</v>
      </c>
      <c r="X28" s="13">
        <v>80</v>
      </c>
      <c r="Y28" s="13">
        <v>59</v>
      </c>
      <c r="Z28" s="11">
        <v>5077513</v>
      </c>
      <c r="AA28" s="14">
        <v>40</v>
      </c>
      <c r="AB28" s="15" t="s">
        <v>84</v>
      </c>
      <c r="AC28" s="269" t="s">
        <v>1619</v>
      </c>
      <c r="AD28" s="295">
        <f t="shared" si="1"/>
        <v>34817.116424116422</v>
      </c>
      <c r="AE28" s="23"/>
      <c r="AF28" s="23"/>
      <c r="AG28" s="22"/>
      <c r="AH28" s="22"/>
    </row>
    <row r="29" spans="1:34" ht="30.75" customHeight="1">
      <c r="A29" s="95">
        <v>25</v>
      </c>
      <c r="B29" s="95">
        <v>44095</v>
      </c>
      <c r="C29" s="105" t="s">
        <v>1618</v>
      </c>
      <c r="D29" s="105" t="s">
        <v>1235</v>
      </c>
      <c r="E29" s="105" t="s">
        <v>1617</v>
      </c>
      <c r="F29" s="152" t="s">
        <v>1616</v>
      </c>
      <c r="G29" s="115" t="s">
        <v>1615</v>
      </c>
      <c r="H29" s="98" t="s">
        <v>1614</v>
      </c>
      <c r="I29" s="97" t="s">
        <v>659</v>
      </c>
      <c r="J29" s="99">
        <v>20934840</v>
      </c>
      <c r="K29" s="138">
        <v>25109967</v>
      </c>
      <c r="L29" s="99">
        <v>20606621</v>
      </c>
      <c r="M29" s="97"/>
      <c r="N29" s="101">
        <v>98</v>
      </c>
      <c r="O29" s="97">
        <v>98</v>
      </c>
      <c r="P29" s="112">
        <v>196</v>
      </c>
      <c r="Q29" s="106">
        <v>1506547</v>
      </c>
      <c r="R29" s="97">
        <v>4</v>
      </c>
      <c r="S29" s="110">
        <v>1506547</v>
      </c>
      <c r="T29" s="264">
        <f t="shared" si="0"/>
        <v>26616514</v>
      </c>
      <c r="U29" s="263">
        <v>440</v>
      </c>
      <c r="V29" s="15" t="s">
        <v>254</v>
      </c>
      <c r="W29" s="15" t="s">
        <v>58</v>
      </c>
      <c r="X29" s="15">
        <v>100</v>
      </c>
      <c r="Y29" s="15">
        <v>100</v>
      </c>
      <c r="Z29" s="11">
        <v>1456000</v>
      </c>
      <c r="AA29" s="40">
        <v>166</v>
      </c>
      <c r="AB29" s="15" t="s">
        <v>5</v>
      </c>
      <c r="AC29" s="271" t="s">
        <v>10</v>
      </c>
      <c r="AD29" s="295">
        <f t="shared" si="1"/>
        <v>60492.077272727271</v>
      </c>
      <c r="AE29" s="23"/>
      <c r="AF29" s="23"/>
      <c r="AG29" s="22"/>
      <c r="AH29" s="22"/>
    </row>
    <row r="30" spans="1:34" ht="30.75" customHeight="1">
      <c r="A30" s="95">
        <v>26</v>
      </c>
      <c r="B30" s="95">
        <v>46233</v>
      </c>
      <c r="C30" s="95" t="s">
        <v>1613</v>
      </c>
      <c r="D30" s="95" t="s">
        <v>159</v>
      </c>
      <c r="E30" s="95" t="s">
        <v>1530</v>
      </c>
      <c r="F30" s="111" t="s">
        <v>1612</v>
      </c>
      <c r="G30" s="97" t="s">
        <v>1611</v>
      </c>
      <c r="H30" s="98" t="s">
        <v>1610</v>
      </c>
      <c r="I30" s="98" t="s">
        <v>1609</v>
      </c>
      <c r="J30" s="108">
        <v>22719049</v>
      </c>
      <c r="K30" s="138">
        <v>24764953</v>
      </c>
      <c r="L30" s="108"/>
      <c r="M30" s="98"/>
      <c r="N30" s="98">
        <v>40</v>
      </c>
      <c r="O30" s="98"/>
      <c r="P30" s="112"/>
      <c r="Q30" s="113">
        <v>23129633</v>
      </c>
      <c r="R30" s="113">
        <v>48</v>
      </c>
      <c r="S30" s="114">
        <v>23129633</v>
      </c>
      <c r="T30" s="264">
        <f t="shared" si="0"/>
        <v>47894586</v>
      </c>
      <c r="U30" s="263">
        <v>456</v>
      </c>
      <c r="V30" s="15" t="s">
        <v>420</v>
      </c>
      <c r="W30" s="15" t="s">
        <v>11</v>
      </c>
      <c r="X30" s="15">
        <v>90</v>
      </c>
      <c r="Y30" s="15">
        <v>43</v>
      </c>
      <c r="Z30" s="11">
        <v>9920984</v>
      </c>
      <c r="AA30" s="14"/>
      <c r="AB30" s="13" t="s">
        <v>5</v>
      </c>
      <c r="AC30" s="269" t="s">
        <v>1608</v>
      </c>
      <c r="AD30" s="295">
        <f t="shared" si="1"/>
        <v>105031.98684210527</v>
      </c>
      <c r="AE30" s="23"/>
      <c r="AF30" s="23"/>
      <c r="AG30" s="22"/>
      <c r="AH30" s="22"/>
    </row>
    <row r="31" spans="1:34" s="22" customFormat="1" ht="30.75" customHeight="1">
      <c r="A31" s="95">
        <v>27</v>
      </c>
      <c r="B31" s="95">
        <v>44124</v>
      </c>
      <c r="C31" s="95" t="s">
        <v>1607</v>
      </c>
      <c r="D31" s="95" t="s">
        <v>1249</v>
      </c>
      <c r="E31" s="95" t="s">
        <v>1606</v>
      </c>
      <c r="F31" s="128" t="s">
        <v>1605</v>
      </c>
      <c r="G31" s="97" t="s">
        <v>1604</v>
      </c>
      <c r="H31" s="98" t="s">
        <v>1449</v>
      </c>
      <c r="I31" s="97" t="s">
        <v>1467</v>
      </c>
      <c r="J31" s="99">
        <v>26438700</v>
      </c>
      <c r="K31" s="100">
        <v>24287709</v>
      </c>
      <c r="L31" s="99">
        <v>12956195</v>
      </c>
      <c r="M31" s="97"/>
      <c r="N31" s="101">
        <v>75</v>
      </c>
      <c r="O31" s="97">
        <v>53</v>
      </c>
      <c r="P31" s="112" t="s">
        <v>1603</v>
      </c>
      <c r="Q31" s="125">
        <v>2862107</v>
      </c>
      <c r="R31" s="97">
        <v>7</v>
      </c>
      <c r="S31" s="110">
        <v>2862107</v>
      </c>
      <c r="T31" s="264">
        <f t="shared" si="0"/>
        <v>27149816</v>
      </c>
      <c r="U31" s="263">
        <v>510</v>
      </c>
      <c r="V31" s="15" t="s">
        <v>1602</v>
      </c>
      <c r="W31" s="15" t="s">
        <v>58</v>
      </c>
      <c r="X31" s="13">
        <v>74</v>
      </c>
      <c r="Y31" s="15">
        <v>52</v>
      </c>
      <c r="Z31" s="11">
        <f>50000+374938+355230+331962+354070+26300+7500</f>
        <v>1500000</v>
      </c>
      <c r="AA31" s="14">
        <v>207</v>
      </c>
      <c r="AB31" s="15" t="s">
        <v>5</v>
      </c>
      <c r="AC31" s="271" t="s">
        <v>1601</v>
      </c>
      <c r="AD31" s="295">
        <f t="shared" si="1"/>
        <v>53234.933333333334</v>
      </c>
      <c r="AE31" s="23"/>
      <c r="AF31" s="82"/>
    </row>
    <row r="32" spans="1:34" ht="30.75" customHeight="1">
      <c r="A32" s="95">
        <v>28</v>
      </c>
      <c r="B32" s="95">
        <v>45213</v>
      </c>
      <c r="C32" s="95" t="s">
        <v>1600</v>
      </c>
      <c r="D32" s="95" t="s">
        <v>159</v>
      </c>
      <c r="E32" s="95" t="s">
        <v>1394</v>
      </c>
      <c r="F32" s="111" t="s">
        <v>1599</v>
      </c>
      <c r="G32" s="97" t="s">
        <v>1598</v>
      </c>
      <c r="H32" s="98" t="s">
        <v>817</v>
      </c>
      <c r="I32" s="97" t="s">
        <v>1597</v>
      </c>
      <c r="J32" s="99">
        <v>22078645</v>
      </c>
      <c r="K32" s="100">
        <v>24219268</v>
      </c>
      <c r="L32" s="99"/>
      <c r="M32" s="97"/>
      <c r="N32" s="98">
        <v>0</v>
      </c>
      <c r="O32" s="97"/>
      <c r="P32" s="112"/>
      <c r="Q32" s="125">
        <v>12240955</v>
      </c>
      <c r="R32" s="97">
        <v>23</v>
      </c>
      <c r="S32" s="110">
        <v>12240955</v>
      </c>
      <c r="T32" s="264">
        <f t="shared" si="0"/>
        <v>36460223</v>
      </c>
      <c r="U32" s="263">
        <v>700</v>
      </c>
      <c r="V32" s="15" t="s">
        <v>1299</v>
      </c>
      <c r="W32" s="15" t="s">
        <v>11</v>
      </c>
      <c r="X32" s="15">
        <v>70</v>
      </c>
      <c r="Y32" s="15">
        <v>46</v>
      </c>
      <c r="Z32" s="11">
        <v>5567014</v>
      </c>
      <c r="AA32" s="14"/>
      <c r="AB32" s="15" t="s">
        <v>31</v>
      </c>
      <c r="AC32" s="275" t="s">
        <v>1596</v>
      </c>
      <c r="AD32" s="295">
        <f t="shared" si="1"/>
        <v>52086.032857142854</v>
      </c>
      <c r="AE32" s="23"/>
      <c r="AF32" s="81"/>
    </row>
    <row r="33" spans="1:32" ht="30.75" customHeight="1">
      <c r="A33" s="95">
        <v>29</v>
      </c>
      <c r="B33" s="95">
        <v>44122</v>
      </c>
      <c r="C33" s="95" t="s">
        <v>1595</v>
      </c>
      <c r="D33" s="95" t="s">
        <v>707</v>
      </c>
      <c r="E33" s="95" t="s">
        <v>1594</v>
      </c>
      <c r="F33" s="135" t="s">
        <v>1593</v>
      </c>
      <c r="G33" s="97" t="s">
        <v>705</v>
      </c>
      <c r="H33" s="98" t="s">
        <v>257</v>
      </c>
      <c r="I33" s="97" t="s">
        <v>1541</v>
      </c>
      <c r="J33" s="99">
        <v>25130609</v>
      </c>
      <c r="K33" s="100">
        <v>22997002</v>
      </c>
      <c r="L33" s="99">
        <v>11530000</v>
      </c>
      <c r="M33" s="97"/>
      <c r="N33" s="98">
        <v>90</v>
      </c>
      <c r="O33" s="97">
        <v>50</v>
      </c>
      <c r="P33" s="112">
        <v>226</v>
      </c>
      <c r="Q33" s="125">
        <v>6648648</v>
      </c>
      <c r="R33" s="97">
        <v>15</v>
      </c>
      <c r="S33" s="110">
        <v>6648648</v>
      </c>
      <c r="T33" s="264">
        <f t="shared" si="0"/>
        <v>29645650</v>
      </c>
      <c r="U33" s="263">
        <v>1000</v>
      </c>
      <c r="V33" s="15" t="s">
        <v>1592</v>
      </c>
      <c r="W33" s="15" t="s">
        <v>58</v>
      </c>
      <c r="X33" s="15">
        <v>100</v>
      </c>
      <c r="Y33" s="15">
        <v>59</v>
      </c>
      <c r="Z33" s="11">
        <v>3927724</v>
      </c>
      <c r="AA33" s="14"/>
      <c r="AB33" s="15" t="s">
        <v>5</v>
      </c>
      <c r="AC33" s="271" t="s">
        <v>1591</v>
      </c>
      <c r="AD33" s="295">
        <f t="shared" si="1"/>
        <v>29645.65</v>
      </c>
      <c r="AE33" s="23"/>
      <c r="AF33" s="81"/>
    </row>
    <row r="34" spans="1:32" ht="30.75" customHeight="1">
      <c r="A34" s="95">
        <v>30</v>
      </c>
      <c r="B34" s="95">
        <v>46228</v>
      </c>
      <c r="C34" s="95" t="s">
        <v>1590</v>
      </c>
      <c r="D34" s="95" t="s">
        <v>1436</v>
      </c>
      <c r="E34" s="95" t="s">
        <v>15</v>
      </c>
      <c r="F34" s="111" t="s">
        <v>1589</v>
      </c>
      <c r="G34" s="97" t="s">
        <v>1588</v>
      </c>
      <c r="H34" s="98" t="s">
        <v>327</v>
      </c>
      <c r="I34" s="98" t="s">
        <v>1587</v>
      </c>
      <c r="J34" s="108">
        <v>20769718</v>
      </c>
      <c r="K34" s="138">
        <v>22317913</v>
      </c>
      <c r="L34" s="119">
        <v>19772000</v>
      </c>
      <c r="M34" s="153"/>
      <c r="N34" s="116">
        <v>100</v>
      </c>
      <c r="O34" s="121">
        <v>89</v>
      </c>
      <c r="P34" s="112" t="s">
        <v>1586</v>
      </c>
      <c r="Q34" s="113">
        <v>7897713</v>
      </c>
      <c r="R34" s="113">
        <v>16</v>
      </c>
      <c r="S34" s="114">
        <v>7897713</v>
      </c>
      <c r="T34" s="264">
        <f t="shared" si="0"/>
        <v>30215626</v>
      </c>
      <c r="U34" s="263">
        <v>502</v>
      </c>
      <c r="V34" s="15" t="s">
        <v>1585</v>
      </c>
      <c r="W34" s="15" t="s">
        <v>11</v>
      </c>
      <c r="X34" s="15">
        <v>95</v>
      </c>
      <c r="Y34" s="15">
        <v>47</v>
      </c>
      <c r="Z34" s="11">
        <v>3726513</v>
      </c>
      <c r="AA34" s="14"/>
      <c r="AB34" s="15" t="s">
        <v>31</v>
      </c>
      <c r="AC34" s="276" t="s">
        <v>1584</v>
      </c>
      <c r="AD34" s="295">
        <f t="shared" si="1"/>
        <v>60190.490039840639</v>
      </c>
      <c r="AE34" s="23"/>
      <c r="AF34" s="81"/>
    </row>
    <row r="35" spans="1:32" ht="30.75" customHeight="1">
      <c r="A35" s="95">
        <v>31</v>
      </c>
      <c r="B35" s="95">
        <v>45179</v>
      </c>
      <c r="C35" s="95" t="s">
        <v>1583</v>
      </c>
      <c r="D35" s="95" t="s">
        <v>1235</v>
      </c>
      <c r="E35" s="95" t="s">
        <v>2</v>
      </c>
      <c r="F35" s="111" t="s">
        <v>1582</v>
      </c>
      <c r="G35" s="97" t="s">
        <v>1233</v>
      </c>
      <c r="H35" s="98" t="s">
        <v>1232</v>
      </c>
      <c r="I35" s="97" t="s">
        <v>1231</v>
      </c>
      <c r="J35" s="99">
        <v>25031214</v>
      </c>
      <c r="K35" s="100">
        <v>22290531</v>
      </c>
      <c r="L35" s="99">
        <v>11000000</v>
      </c>
      <c r="M35" s="97"/>
      <c r="N35" s="101">
        <v>74</v>
      </c>
      <c r="O35" s="106">
        <v>60</v>
      </c>
      <c r="P35" s="112"/>
      <c r="Q35" s="125">
        <v>36816</v>
      </c>
      <c r="R35" s="97">
        <v>1</v>
      </c>
      <c r="S35" s="110">
        <v>36816</v>
      </c>
      <c r="T35" s="264">
        <f t="shared" si="0"/>
        <v>22327347</v>
      </c>
      <c r="U35" s="263">
        <v>450</v>
      </c>
      <c r="V35" s="15" t="s">
        <v>1230</v>
      </c>
      <c r="W35" s="15" t="s">
        <v>11</v>
      </c>
      <c r="X35" s="13">
        <v>30</v>
      </c>
      <c r="Y35" s="15"/>
      <c r="Z35" s="11"/>
      <c r="AA35" s="14"/>
      <c r="AB35" s="15" t="s">
        <v>84</v>
      </c>
      <c r="AC35" s="269" t="s">
        <v>1581</v>
      </c>
      <c r="AD35" s="295">
        <f t="shared" si="1"/>
        <v>49616.326666666668</v>
      </c>
      <c r="AE35" s="23"/>
      <c r="AF35" s="81"/>
    </row>
    <row r="36" spans="1:32" ht="30.75" customHeight="1">
      <c r="A36" s="95">
        <v>32</v>
      </c>
      <c r="B36" s="95">
        <v>46244</v>
      </c>
      <c r="C36" s="95" t="s">
        <v>1580</v>
      </c>
      <c r="D36" s="95" t="s">
        <v>1120</v>
      </c>
      <c r="E36" s="95" t="s">
        <v>1470</v>
      </c>
      <c r="F36" s="111" t="s">
        <v>1579</v>
      </c>
      <c r="G36" s="107" t="s">
        <v>1132</v>
      </c>
      <c r="H36" s="98" t="s">
        <v>1578</v>
      </c>
      <c r="I36" s="98" t="s">
        <v>1577</v>
      </c>
      <c r="J36" s="108">
        <v>24050386</v>
      </c>
      <c r="K36" s="138">
        <v>20373544</v>
      </c>
      <c r="L36" s="108"/>
      <c r="M36" s="98"/>
      <c r="N36" s="98">
        <v>20</v>
      </c>
      <c r="O36" s="98"/>
      <c r="P36" s="112"/>
      <c r="Q36" s="113">
        <v>17583912</v>
      </c>
      <c r="R36" s="113">
        <v>38</v>
      </c>
      <c r="S36" s="114">
        <v>17583912</v>
      </c>
      <c r="T36" s="264">
        <f t="shared" si="0"/>
        <v>37957456</v>
      </c>
      <c r="U36" s="263">
        <v>994</v>
      </c>
      <c r="V36" s="15" t="s">
        <v>1576</v>
      </c>
      <c r="W36" s="15" t="s">
        <v>11</v>
      </c>
      <c r="X36" s="15">
        <v>100</v>
      </c>
      <c r="Y36" s="15">
        <v>43</v>
      </c>
      <c r="Z36" s="11">
        <v>7586000</v>
      </c>
      <c r="AA36" s="14"/>
      <c r="AB36" s="13" t="s">
        <v>1575</v>
      </c>
      <c r="AC36" s="269" t="s">
        <v>1574</v>
      </c>
      <c r="AD36" s="295">
        <f t="shared" si="1"/>
        <v>38186.575452716301</v>
      </c>
      <c r="AE36" s="23"/>
      <c r="AF36" s="81"/>
    </row>
    <row r="37" spans="1:32" ht="30.75" customHeight="1">
      <c r="A37" s="95">
        <v>33</v>
      </c>
      <c r="B37" s="95">
        <v>45188</v>
      </c>
      <c r="C37" s="105" t="s">
        <v>1573</v>
      </c>
      <c r="D37" s="95" t="s">
        <v>725</v>
      </c>
      <c r="E37" s="154" t="s">
        <v>1240</v>
      </c>
      <c r="F37" s="111" t="s">
        <v>1572</v>
      </c>
      <c r="G37" s="97" t="s">
        <v>1571</v>
      </c>
      <c r="H37" s="155" t="s">
        <v>249</v>
      </c>
      <c r="I37" s="97" t="s">
        <v>1570</v>
      </c>
      <c r="J37" s="99">
        <v>22646646</v>
      </c>
      <c r="K37" s="100">
        <v>20154457</v>
      </c>
      <c r="L37" s="99">
        <v>8595565</v>
      </c>
      <c r="M37" s="97"/>
      <c r="N37" s="101">
        <v>75</v>
      </c>
      <c r="O37" s="97">
        <v>43</v>
      </c>
      <c r="P37" s="112"/>
      <c r="Q37" s="125">
        <v>1799568</v>
      </c>
      <c r="R37" s="97">
        <v>4</v>
      </c>
      <c r="S37" s="110">
        <v>1799568</v>
      </c>
      <c r="T37" s="264">
        <f t="shared" si="0"/>
        <v>21954025</v>
      </c>
      <c r="U37" s="263">
        <v>680</v>
      </c>
      <c r="V37" s="15" t="s">
        <v>1569</v>
      </c>
      <c r="W37" s="15" t="s">
        <v>58</v>
      </c>
      <c r="X37" s="13">
        <v>100</v>
      </c>
      <c r="Y37" s="15">
        <v>78</v>
      </c>
      <c r="Z37" s="11">
        <v>1413367</v>
      </c>
      <c r="AA37" s="14"/>
      <c r="AB37" s="15" t="s">
        <v>31</v>
      </c>
      <c r="AC37" s="269" t="s">
        <v>1568</v>
      </c>
      <c r="AD37" s="295">
        <f t="shared" si="1"/>
        <v>32285.330882352941</v>
      </c>
      <c r="AE37" s="23"/>
      <c r="AF37" s="81"/>
    </row>
    <row r="38" spans="1:32" ht="30.75" customHeight="1">
      <c r="A38" s="95">
        <v>34</v>
      </c>
      <c r="B38" s="95">
        <v>44142</v>
      </c>
      <c r="C38" s="95" t="s">
        <v>1567</v>
      </c>
      <c r="D38" s="95" t="s">
        <v>283</v>
      </c>
      <c r="E38" s="95" t="s">
        <v>15</v>
      </c>
      <c r="F38" s="135" t="s">
        <v>1566</v>
      </c>
      <c r="G38" s="97" t="s">
        <v>1565</v>
      </c>
      <c r="H38" s="98" t="s">
        <v>1564</v>
      </c>
      <c r="I38" s="97" t="s">
        <v>690</v>
      </c>
      <c r="J38" s="99">
        <v>18946096</v>
      </c>
      <c r="K38" s="100">
        <v>20096796</v>
      </c>
      <c r="L38" s="99">
        <v>11140756</v>
      </c>
      <c r="M38" s="97"/>
      <c r="N38" s="101">
        <v>100</v>
      </c>
      <c r="O38" s="97">
        <v>55</v>
      </c>
      <c r="P38" s="112" t="s">
        <v>1563</v>
      </c>
      <c r="Q38" s="125">
        <v>3481050</v>
      </c>
      <c r="R38" s="97">
        <v>9</v>
      </c>
      <c r="S38" s="110">
        <v>3481050</v>
      </c>
      <c r="T38" s="264">
        <f t="shared" si="0"/>
        <v>23577846</v>
      </c>
      <c r="U38" s="263">
        <v>980</v>
      </c>
      <c r="V38" s="15" t="s">
        <v>1546</v>
      </c>
      <c r="W38" s="15" t="s">
        <v>58</v>
      </c>
      <c r="X38" s="13">
        <v>100</v>
      </c>
      <c r="Y38" s="15">
        <v>80</v>
      </c>
      <c r="Z38" s="11">
        <v>2726352</v>
      </c>
      <c r="AA38" s="14">
        <v>62</v>
      </c>
      <c r="AB38" s="15" t="s">
        <v>31</v>
      </c>
      <c r="AC38" s="269" t="s">
        <v>1562</v>
      </c>
      <c r="AD38" s="295">
        <f t="shared" si="1"/>
        <v>24059.026530612246</v>
      </c>
      <c r="AE38" s="23"/>
      <c r="AF38" s="81"/>
    </row>
    <row r="39" spans="1:32" ht="30.75" customHeight="1">
      <c r="A39" s="95">
        <v>35</v>
      </c>
      <c r="B39" s="95">
        <v>44093</v>
      </c>
      <c r="C39" s="95" t="s">
        <v>1561</v>
      </c>
      <c r="D39" s="95" t="s">
        <v>1560</v>
      </c>
      <c r="E39" s="95" t="s">
        <v>1559</v>
      </c>
      <c r="F39" s="152" t="s">
        <v>1558</v>
      </c>
      <c r="G39" s="97" t="s">
        <v>1557</v>
      </c>
      <c r="H39" s="98" t="s">
        <v>1556</v>
      </c>
      <c r="I39" s="97" t="s">
        <v>543</v>
      </c>
      <c r="J39" s="99">
        <v>16481394</v>
      </c>
      <c r="K39" s="138">
        <v>19665853</v>
      </c>
      <c r="L39" s="99">
        <v>15500000</v>
      </c>
      <c r="M39" s="97"/>
      <c r="N39" s="101">
        <v>95</v>
      </c>
      <c r="O39" s="97">
        <v>95</v>
      </c>
      <c r="P39" s="112">
        <v>195</v>
      </c>
      <c r="Q39" s="106"/>
      <c r="R39" s="97"/>
      <c r="S39" s="104"/>
      <c r="T39" s="264">
        <f t="shared" si="0"/>
        <v>19665853</v>
      </c>
      <c r="U39" s="263">
        <v>250</v>
      </c>
      <c r="V39" s="15"/>
      <c r="W39" s="15"/>
      <c r="X39" s="15"/>
      <c r="Y39" s="15"/>
      <c r="Z39" s="11"/>
      <c r="AA39" s="40"/>
      <c r="AB39" s="15" t="s">
        <v>5</v>
      </c>
      <c r="AC39" s="271" t="s">
        <v>10</v>
      </c>
      <c r="AD39" s="295">
        <f t="shared" si="1"/>
        <v>78663.411999999997</v>
      </c>
      <c r="AE39" s="23"/>
      <c r="AF39" s="81"/>
    </row>
    <row r="40" spans="1:32" ht="30.75" customHeight="1">
      <c r="A40" s="95">
        <v>36</v>
      </c>
      <c r="B40" s="95">
        <v>43060</v>
      </c>
      <c r="C40" s="137" t="s">
        <v>1555</v>
      </c>
      <c r="D40" s="137" t="s">
        <v>101</v>
      </c>
      <c r="E40" s="95" t="s">
        <v>527</v>
      </c>
      <c r="F40" s="135" t="s">
        <v>1554</v>
      </c>
      <c r="G40" s="97" t="s">
        <v>1553</v>
      </c>
      <c r="H40" s="98" t="s">
        <v>524</v>
      </c>
      <c r="I40" s="97" t="s">
        <v>386</v>
      </c>
      <c r="J40" s="99">
        <v>15871674</v>
      </c>
      <c r="K40" s="100">
        <v>19360395</v>
      </c>
      <c r="L40" s="99">
        <v>19129912</v>
      </c>
      <c r="M40" s="97">
        <v>100</v>
      </c>
      <c r="N40" s="101">
        <v>100</v>
      </c>
      <c r="O40" s="97">
        <v>100</v>
      </c>
      <c r="P40" s="102" t="s">
        <v>1362</v>
      </c>
      <c r="Q40" s="125">
        <v>7338190</v>
      </c>
      <c r="R40" s="97">
        <v>14</v>
      </c>
      <c r="S40" s="110">
        <v>7338190</v>
      </c>
      <c r="T40" s="264">
        <f t="shared" si="0"/>
        <v>26698585</v>
      </c>
      <c r="U40" s="263">
        <v>370</v>
      </c>
      <c r="V40" s="13" t="s">
        <v>521</v>
      </c>
      <c r="W40" s="13" t="s">
        <v>190</v>
      </c>
      <c r="X40" s="13">
        <v>100</v>
      </c>
      <c r="Y40" s="15">
        <v>100</v>
      </c>
      <c r="Z40" s="11">
        <v>7282102</v>
      </c>
      <c r="AA40" s="40" t="s">
        <v>1552</v>
      </c>
      <c r="AB40" s="39" t="s">
        <v>31</v>
      </c>
      <c r="AC40" s="270" t="s">
        <v>627</v>
      </c>
      <c r="AD40" s="295">
        <f t="shared" si="1"/>
        <v>72158.33783783784</v>
      </c>
      <c r="AE40" s="23"/>
      <c r="AF40" s="81"/>
    </row>
    <row r="41" spans="1:32" ht="30.75" customHeight="1">
      <c r="A41" s="95">
        <v>37</v>
      </c>
      <c r="B41" s="95">
        <v>45210</v>
      </c>
      <c r="C41" s="95" t="s">
        <v>1551</v>
      </c>
      <c r="D41" s="95" t="s">
        <v>159</v>
      </c>
      <c r="E41" s="95" t="s">
        <v>1530</v>
      </c>
      <c r="F41" s="111" t="s">
        <v>1550</v>
      </c>
      <c r="G41" s="115" t="s">
        <v>1549</v>
      </c>
      <c r="H41" s="98" t="s">
        <v>1548</v>
      </c>
      <c r="I41" s="97" t="s">
        <v>1547</v>
      </c>
      <c r="J41" s="99">
        <v>17609434</v>
      </c>
      <c r="K41" s="100">
        <v>19191432</v>
      </c>
      <c r="L41" s="99">
        <v>12479146</v>
      </c>
      <c r="M41" s="99"/>
      <c r="N41" s="98">
        <v>73</v>
      </c>
      <c r="O41" s="97">
        <v>65</v>
      </c>
      <c r="P41" s="112"/>
      <c r="Q41" s="125">
        <v>8739891</v>
      </c>
      <c r="R41" s="97">
        <v>19</v>
      </c>
      <c r="S41" s="110">
        <v>8739891</v>
      </c>
      <c r="T41" s="264">
        <f t="shared" si="0"/>
        <v>27931323</v>
      </c>
      <c r="U41" s="263">
        <v>860</v>
      </c>
      <c r="V41" s="15" t="s">
        <v>1546</v>
      </c>
      <c r="W41" s="15" t="s">
        <v>11</v>
      </c>
      <c r="X41" s="15">
        <v>80</v>
      </c>
      <c r="Y41" s="15">
        <v>53</v>
      </c>
      <c r="Z41" s="11">
        <v>4599870</v>
      </c>
      <c r="AA41" s="14"/>
      <c r="AB41" s="15" t="s">
        <v>5</v>
      </c>
      <c r="AC41" s="269" t="s">
        <v>1545</v>
      </c>
      <c r="AD41" s="295">
        <f t="shared" si="1"/>
        <v>32478.282558139534</v>
      </c>
      <c r="AE41" s="23"/>
      <c r="AF41" s="81"/>
    </row>
    <row r="42" spans="1:32" ht="30.75" customHeight="1">
      <c r="A42" s="95">
        <v>38</v>
      </c>
      <c r="B42" s="95">
        <v>45207</v>
      </c>
      <c r="C42" s="95" t="s">
        <v>1544</v>
      </c>
      <c r="D42" s="95" t="s">
        <v>784</v>
      </c>
      <c r="E42" s="95" t="s">
        <v>1294</v>
      </c>
      <c r="F42" s="156" t="s">
        <v>1543</v>
      </c>
      <c r="G42" s="97" t="s">
        <v>1542</v>
      </c>
      <c r="H42" s="98" t="s">
        <v>1541</v>
      </c>
      <c r="I42" s="97" t="s">
        <v>1540</v>
      </c>
      <c r="J42" s="99">
        <v>17389526</v>
      </c>
      <c r="K42" s="100">
        <v>18889405</v>
      </c>
      <c r="L42" s="99">
        <v>2958420</v>
      </c>
      <c r="M42" s="97"/>
      <c r="N42" s="98">
        <v>35</v>
      </c>
      <c r="O42" s="97">
        <v>16</v>
      </c>
      <c r="P42" s="112"/>
      <c r="Q42" s="125">
        <v>15520185</v>
      </c>
      <c r="R42" s="97">
        <v>28</v>
      </c>
      <c r="S42" s="110">
        <v>15520185</v>
      </c>
      <c r="T42" s="264">
        <f t="shared" si="0"/>
        <v>34409590</v>
      </c>
      <c r="U42" s="263">
        <v>508</v>
      </c>
      <c r="V42" s="15" t="s">
        <v>1539</v>
      </c>
      <c r="W42" s="15" t="s">
        <v>11</v>
      </c>
      <c r="X42" s="15">
        <v>90</v>
      </c>
      <c r="Y42" s="15">
        <v>62</v>
      </c>
      <c r="Z42" s="11">
        <v>9654714</v>
      </c>
      <c r="AA42" s="14"/>
      <c r="AB42" s="15" t="s">
        <v>31</v>
      </c>
      <c r="AC42" s="275" t="s">
        <v>1538</v>
      </c>
      <c r="AD42" s="295">
        <f t="shared" si="1"/>
        <v>67735.413385826774</v>
      </c>
      <c r="AE42" s="23"/>
      <c r="AF42" s="81"/>
    </row>
    <row r="43" spans="1:32" ht="30.75" customHeight="1">
      <c r="A43" s="95">
        <v>39</v>
      </c>
      <c r="B43" s="95">
        <v>44133</v>
      </c>
      <c r="C43" s="95" t="s">
        <v>1537</v>
      </c>
      <c r="D43" s="95" t="s">
        <v>838</v>
      </c>
      <c r="E43" s="95" t="s">
        <v>1536</v>
      </c>
      <c r="F43" s="135" t="s">
        <v>1535</v>
      </c>
      <c r="G43" s="115" t="s">
        <v>1534</v>
      </c>
      <c r="H43" s="98" t="s">
        <v>1261</v>
      </c>
      <c r="I43" s="97" t="s">
        <v>1533</v>
      </c>
      <c r="J43" s="99">
        <v>15739691</v>
      </c>
      <c r="K43" s="100">
        <v>18561110</v>
      </c>
      <c r="L43" s="99">
        <v>9449642</v>
      </c>
      <c r="M43" s="97"/>
      <c r="N43" s="101">
        <v>70</v>
      </c>
      <c r="O43" s="97">
        <v>51</v>
      </c>
      <c r="P43" s="112" t="s">
        <v>1532</v>
      </c>
      <c r="Q43" s="125">
        <v>13265065</v>
      </c>
      <c r="R43" s="97">
        <v>27</v>
      </c>
      <c r="S43" s="110">
        <v>13265065</v>
      </c>
      <c r="T43" s="264">
        <f t="shared" si="0"/>
        <v>31826175</v>
      </c>
      <c r="U43" s="263">
        <v>892</v>
      </c>
      <c r="V43" s="15" t="s">
        <v>1217</v>
      </c>
      <c r="W43" s="15" t="s">
        <v>58</v>
      </c>
      <c r="X43" s="13">
        <v>100</v>
      </c>
      <c r="Y43" s="13">
        <v>68.33</v>
      </c>
      <c r="Z43" s="11">
        <v>8993651</v>
      </c>
      <c r="AA43" s="14">
        <v>51</v>
      </c>
      <c r="AB43" s="15" t="s">
        <v>31</v>
      </c>
      <c r="AC43" s="271" t="s">
        <v>834</v>
      </c>
      <c r="AD43" s="295">
        <f t="shared" si="1"/>
        <v>35679.568385650222</v>
      </c>
      <c r="AE43" s="6"/>
      <c r="AF43" s="6"/>
    </row>
    <row r="44" spans="1:32" ht="30.75" customHeight="1">
      <c r="A44" s="95">
        <v>40</v>
      </c>
      <c r="B44" s="95">
        <v>46215</v>
      </c>
      <c r="C44" s="95" t="s">
        <v>1531</v>
      </c>
      <c r="D44" s="95" t="s">
        <v>159</v>
      </c>
      <c r="E44" s="95" t="s">
        <v>1530</v>
      </c>
      <c r="F44" s="111" t="s">
        <v>1529</v>
      </c>
      <c r="G44" s="97" t="s">
        <v>1528</v>
      </c>
      <c r="H44" s="98" t="s">
        <v>1527</v>
      </c>
      <c r="I44" s="97" t="s">
        <v>127</v>
      </c>
      <c r="J44" s="108">
        <v>16788456</v>
      </c>
      <c r="K44" s="100">
        <v>18460536</v>
      </c>
      <c r="L44" s="99"/>
      <c r="M44" s="97"/>
      <c r="N44" s="101">
        <v>35</v>
      </c>
      <c r="O44" s="97"/>
      <c r="P44" s="112"/>
      <c r="Q44" s="113">
        <v>3308266</v>
      </c>
      <c r="R44" s="97">
        <v>11</v>
      </c>
      <c r="S44" s="114">
        <v>3308266</v>
      </c>
      <c r="T44" s="264">
        <f t="shared" si="0"/>
        <v>21768802</v>
      </c>
      <c r="U44" s="263">
        <v>995</v>
      </c>
      <c r="V44" s="15" t="s">
        <v>1526</v>
      </c>
      <c r="W44" s="15" t="s">
        <v>11</v>
      </c>
      <c r="X44" s="15"/>
      <c r="Y44" s="15">
        <v>10</v>
      </c>
      <c r="Z44" s="11">
        <v>329661</v>
      </c>
      <c r="AA44" s="14"/>
      <c r="AB44" s="15" t="s">
        <v>5</v>
      </c>
      <c r="AC44" s="269" t="s">
        <v>144</v>
      </c>
      <c r="AD44" s="295">
        <f t="shared" si="1"/>
        <v>21878.19296482412</v>
      </c>
      <c r="AE44" s="6"/>
      <c r="AF44" s="6"/>
    </row>
    <row r="45" spans="1:32" s="22" customFormat="1" ht="30.75" customHeight="1">
      <c r="A45" s="95">
        <v>41</v>
      </c>
      <c r="B45" s="95">
        <v>46225</v>
      </c>
      <c r="C45" s="105" t="s">
        <v>1525</v>
      </c>
      <c r="D45" s="95" t="s">
        <v>725</v>
      </c>
      <c r="E45" s="95" t="s">
        <v>1524</v>
      </c>
      <c r="F45" s="111" t="s">
        <v>1523</v>
      </c>
      <c r="G45" s="97" t="s">
        <v>1007</v>
      </c>
      <c r="H45" s="98" t="s">
        <v>817</v>
      </c>
      <c r="I45" s="97" t="s">
        <v>19</v>
      </c>
      <c r="J45" s="108">
        <v>18242833</v>
      </c>
      <c r="K45" s="100">
        <v>18223990</v>
      </c>
      <c r="L45" s="99"/>
      <c r="M45" s="97"/>
      <c r="N45" s="101">
        <v>60</v>
      </c>
      <c r="O45" s="97"/>
      <c r="P45" s="112"/>
      <c r="Q45" s="113">
        <v>3069414</v>
      </c>
      <c r="R45" s="106">
        <v>8</v>
      </c>
      <c r="S45" s="114">
        <v>3069414</v>
      </c>
      <c r="T45" s="264">
        <f t="shared" si="0"/>
        <v>21293404</v>
      </c>
      <c r="U45" s="263">
        <v>505</v>
      </c>
      <c r="V45" s="15" t="s">
        <v>1522</v>
      </c>
      <c r="W45" s="15" t="s">
        <v>11</v>
      </c>
      <c r="X45" s="15">
        <v>80</v>
      </c>
      <c r="Y45" s="15">
        <v>23</v>
      </c>
      <c r="Z45" s="11">
        <v>700000</v>
      </c>
      <c r="AA45" s="14"/>
      <c r="AB45" s="15" t="s">
        <v>5</v>
      </c>
      <c r="AC45" s="269" t="s">
        <v>1521</v>
      </c>
      <c r="AD45" s="295">
        <f t="shared" si="1"/>
        <v>42165.156435643563</v>
      </c>
      <c r="AE45" s="23"/>
      <c r="AF45" s="23"/>
    </row>
    <row r="46" spans="1:32" ht="30.75" customHeight="1">
      <c r="A46" s="95">
        <v>42</v>
      </c>
      <c r="B46" s="95">
        <v>44074</v>
      </c>
      <c r="C46" s="95" t="s">
        <v>1520</v>
      </c>
      <c r="D46" s="95" t="s">
        <v>964</v>
      </c>
      <c r="E46" s="95" t="s">
        <v>1519</v>
      </c>
      <c r="F46" s="135" t="s">
        <v>1518</v>
      </c>
      <c r="G46" s="115" t="s">
        <v>1517</v>
      </c>
      <c r="H46" s="98" t="s">
        <v>1347</v>
      </c>
      <c r="I46" s="97" t="s">
        <v>1516</v>
      </c>
      <c r="J46" s="99">
        <v>16885289</v>
      </c>
      <c r="K46" s="100">
        <v>18181992</v>
      </c>
      <c r="L46" s="99">
        <v>16660650</v>
      </c>
      <c r="M46" s="97"/>
      <c r="N46" s="101">
        <v>100</v>
      </c>
      <c r="O46" s="97">
        <v>100</v>
      </c>
      <c r="P46" s="112" t="s">
        <v>1515</v>
      </c>
      <c r="Q46" s="125">
        <v>900061</v>
      </c>
      <c r="R46" s="97">
        <v>2</v>
      </c>
      <c r="S46" s="110">
        <v>900061</v>
      </c>
      <c r="T46" s="264">
        <f t="shared" si="0"/>
        <v>19082053</v>
      </c>
      <c r="U46" s="263">
        <v>841</v>
      </c>
      <c r="V46" s="15" t="s">
        <v>1514</v>
      </c>
      <c r="W46" s="15" t="s">
        <v>285</v>
      </c>
      <c r="X46" s="15">
        <v>100</v>
      </c>
      <c r="Y46" s="15">
        <v>100</v>
      </c>
      <c r="Z46" s="11">
        <v>810347</v>
      </c>
      <c r="AA46" s="40" t="s">
        <v>1513</v>
      </c>
      <c r="AB46" s="15" t="s">
        <v>5</v>
      </c>
      <c r="AC46" s="272" t="s">
        <v>10</v>
      </c>
      <c r="AD46" s="295">
        <f t="shared" si="1"/>
        <v>22689.718192627824</v>
      </c>
      <c r="AE46" s="6"/>
      <c r="AF46" s="6"/>
    </row>
    <row r="47" spans="1:32" ht="30.75" customHeight="1">
      <c r="A47" s="95">
        <v>43</v>
      </c>
      <c r="B47" s="95">
        <v>44082</v>
      </c>
      <c r="C47" s="95" t="s">
        <v>1512</v>
      </c>
      <c r="D47" s="95" t="s">
        <v>877</v>
      </c>
      <c r="E47" s="95" t="s">
        <v>1511</v>
      </c>
      <c r="F47" s="152" t="s">
        <v>1510</v>
      </c>
      <c r="G47" s="115" t="s">
        <v>1509</v>
      </c>
      <c r="H47" s="98" t="s">
        <v>1508</v>
      </c>
      <c r="I47" s="97" t="s">
        <v>788</v>
      </c>
      <c r="J47" s="99">
        <v>15869860</v>
      </c>
      <c r="K47" s="100">
        <v>18114956</v>
      </c>
      <c r="L47" s="99">
        <v>5372295</v>
      </c>
      <c r="M47" s="97"/>
      <c r="N47" s="101">
        <v>80</v>
      </c>
      <c r="O47" s="97">
        <v>50</v>
      </c>
      <c r="P47" s="112" t="s">
        <v>1507</v>
      </c>
      <c r="Q47" s="125">
        <v>9149833</v>
      </c>
      <c r="R47" s="97">
        <v>21</v>
      </c>
      <c r="S47" s="110">
        <v>9149833</v>
      </c>
      <c r="T47" s="264">
        <f t="shared" si="0"/>
        <v>27264789</v>
      </c>
      <c r="U47" s="263">
        <v>529</v>
      </c>
      <c r="V47" s="15" t="s">
        <v>1506</v>
      </c>
      <c r="W47" s="15" t="s">
        <v>285</v>
      </c>
      <c r="X47" s="13">
        <v>100</v>
      </c>
      <c r="Y47" s="15">
        <v>94</v>
      </c>
      <c r="Z47" s="11">
        <v>9080200</v>
      </c>
      <c r="AA47" s="40">
        <v>164</v>
      </c>
      <c r="AB47" s="15" t="s">
        <v>5</v>
      </c>
      <c r="AC47" s="269" t="s">
        <v>1505</v>
      </c>
      <c r="AD47" s="295">
        <f t="shared" si="1"/>
        <v>51540.243856332701</v>
      </c>
      <c r="AE47" s="6" t="s">
        <v>1504</v>
      </c>
      <c r="AF47" s="6"/>
    </row>
    <row r="48" spans="1:32" ht="30.75" customHeight="1">
      <c r="A48" s="95">
        <v>44</v>
      </c>
      <c r="B48" s="95">
        <v>46260</v>
      </c>
      <c r="C48" s="95" t="s">
        <v>1503</v>
      </c>
      <c r="D48" s="95" t="s">
        <v>1436</v>
      </c>
      <c r="E48" s="95" t="s">
        <v>1502</v>
      </c>
      <c r="F48" s="111" t="s">
        <v>1501</v>
      </c>
      <c r="G48" s="157" t="s">
        <v>1500</v>
      </c>
      <c r="H48" s="158" t="s">
        <v>1499</v>
      </c>
      <c r="I48" s="159" t="s">
        <v>19</v>
      </c>
      <c r="J48" s="108">
        <v>16679076</v>
      </c>
      <c r="K48" s="118">
        <v>18030670</v>
      </c>
      <c r="L48" s="119">
        <v>2315000</v>
      </c>
      <c r="M48" s="153"/>
      <c r="N48" s="116">
        <v>35</v>
      </c>
      <c r="O48" s="117">
        <v>13</v>
      </c>
      <c r="P48" s="112"/>
      <c r="Q48" s="113">
        <v>19269363</v>
      </c>
      <c r="R48" s="122">
        <v>40</v>
      </c>
      <c r="S48" s="114">
        <v>19269363</v>
      </c>
      <c r="T48" s="264">
        <f t="shared" si="0"/>
        <v>37300033</v>
      </c>
      <c r="U48" s="263">
        <v>825</v>
      </c>
      <c r="V48" s="27" t="s">
        <v>1498</v>
      </c>
      <c r="W48" s="27" t="s">
        <v>11</v>
      </c>
      <c r="X48" s="27">
        <v>95</v>
      </c>
      <c r="Y48" s="29">
        <v>69</v>
      </c>
      <c r="Z48" s="25">
        <v>13291088</v>
      </c>
      <c r="AA48" s="14"/>
      <c r="AB48" s="13" t="s">
        <v>5</v>
      </c>
      <c r="AC48" s="269" t="s">
        <v>1497</v>
      </c>
      <c r="AD48" s="295">
        <f t="shared" si="1"/>
        <v>45212.161212121209</v>
      </c>
      <c r="AE48" s="6"/>
      <c r="AF48" s="6"/>
    </row>
    <row r="49" spans="1:32" ht="30.75" customHeight="1">
      <c r="A49" s="95">
        <v>45</v>
      </c>
      <c r="B49" s="95">
        <v>45156</v>
      </c>
      <c r="C49" s="95" t="s">
        <v>1496</v>
      </c>
      <c r="D49" s="95" t="s">
        <v>220</v>
      </c>
      <c r="E49" s="95" t="s">
        <v>867</v>
      </c>
      <c r="F49" s="111" t="s">
        <v>1495</v>
      </c>
      <c r="G49" s="97" t="s">
        <v>1494</v>
      </c>
      <c r="H49" s="98" t="s">
        <v>1493</v>
      </c>
      <c r="I49" s="97" t="s">
        <v>1485</v>
      </c>
      <c r="J49" s="99">
        <v>16805994</v>
      </c>
      <c r="K49" s="100">
        <v>17600620</v>
      </c>
      <c r="L49" s="99">
        <v>9400000</v>
      </c>
      <c r="M49" s="97"/>
      <c r="N49" s="98">
        <v>85</v>
      </c>
      <c r="O49" s="97">
        <v>53</v>
      </c>
      <c r="P49" s="112" t="s">
        <v>1492</v>
      </c>
      <c r="Q49" s="125">
        <v>8030554</v>
      </c>
      <c r="R49" s="97">
        <v>17</v>
      </c>
      <c r="S49" s="110">
        <v>8030554</v>
      </c>
      <c r="T49" s="264">
        <f t="shared" si="0"/>
        <v>25631174</v>
      </c>
      <c r="U49" s="263">
        <v>1000</v>
      </c>
      <c r="V49" s="15" t="s">
        <v>1491</v>
      </c>
      <c r="W49" s="15" t="s">
        <v>58</v>
      </c>
      <c r="X49" s="13">
        <v>60</v>
      </c>
      <c r="Y49" s="15">
        <v>48</v>
      </c>
      <c r="Z49" s="11">
        <v>3895888</v>
      </c>
      <c r="AA49" s="14"/>
      <c r="AB49" s="15" t="s">
        <v>5</v>
      </c>
      <c r="AC49" s="271" t="s">
        <v>1490</v>
      </c>
      <c r="AD49" s="295">
        <f t="shared" si="1"/>
        <v>25631.173999999999</v>
      </c>
      <c r="AE49" s="6"/>
      <c r="AF49" s="6"/>
    </row>
    <row r="50" spans="1:32" ht="30.75" customHeight="1">
      <c r="A50" s="95">
        <v>46</v>
      </c>
      <c r="B50" s="95">
        <v>44129</v>
      </c>
      <c r="C50" s="95" t="s">
        <v>1489</v>
      </c>
      <c r="D50" s="95" t="s">
        <v>1120</v>
      </c>
      <c r="E50" s="95" t="s">
        <v>1470</v>
      </c>
      <c r="F50" s="111" t="s">
        <v>1488</v>
      </c>
      <c r="G50" s="97" t="s">
        <v>1487</v>
      </c>
      <c r="H50" s="98" t="s">
        <v>1486</v>
      </c>
      <c r="I50" s="97" t="s">
        <v>1485</v>
      </c>
      <c r="J50" s="99">
        <v>15952145</v>
      </c>
      <c r="K50" s="100">
        <v>17503781</v>
      </c>
      <c r="L50" s="99">
        <v>8440000</v>
      </c>
      <c r="M50" s="97"/>
      <c r="N50" s="101">
        <v>85</v>
      </c>
      <c r="O50" s="97">
        <v>48</v>
      </c>
      <c r="P50" s="112" t="s">
        <v>1289</v>
      </c>
      <c r="Q50" s="125">
        <v>6662797</v>
      </c>
      <c r="R50" s="97">
        <v>17</v>
      </c>
      <c r="S50" s="110">
        <v>6662797</v>
      </c>
      <c r="T50" s="264">
        <f t="shared" si="0"/>
        <v>24166578</v>
      </c>
      <c r="U50" s="263">
        <v>820</v>
      </c>
      <c r="V50" s="15" t="s">
        <v>1484</v>
      </c>
      <c r="W50" s="15" t="s">
        <v>58</v>
      </c>
      <c r="X50" s="13">
        <v>100</v>
      </c>
      <c r="Y50" s="15">
        <v>70</v>
      </c>
      <c r="Z50" s="11">
        <v>4663679</v>
      </c>
      <c r="AA50" s="14">
        <v>69</v>
      </c>
      <c r="AB50" s="15" t="s">
        <v>31</v>
      </c>
      <c r="AC50" s="269" t="s">
        <v>1483</v>
      </c>
      <c r="AD50" s="295">
        <f t="shared" si="1"/>
        <v>29471.436585365853</v>
      </c>
      <c r="AE50" s="6"/>
      <c r="AF50" s="6"/>
    </row>
    <row r="51" spans="1:32" ht="30.75" customHeight="1">
      <c r="A51" s="95">
        <v>47</v>
      </c>
      <c r="B51" s="95">
        <v>43032</v>
      </c>
      <c r="C51" s="95" t="s">
        <v>1482</v>
      </c>
      <c r="D51" s="95" t="s">
        <v>475</v>
      </c>
      <c r="E51" s="95" t="s">
        <v>1481</v>
      </c>
      <c r="F51" s="135" t="s">
        <v>1480</v>
      </c>
      <c r="G51" s="97" t="s">
        <v>1479</v>
      </c>
      <c r="H51" s="98" t="s">
        <v>1478</v>
      </c>
      <c r="I51" s="98" t="s">
        <v>1477</v>
      </c>
      <c r="J51" s="99">
        <v>16912095</v>
      </c>
      <c r="K51" s="138">
        <v>16908441</v>
      </c>
      <c r="L51" s="108">
        <v>13082181</v>
      </c>
      <c r="M51" s="98"/>
      <c r="N51" s="101">
        <v>100</v>
      </c>
      <c r="O51" s="101">
        <v>77</v>
      </c>
      <c r="P51" s="102" t="s">
        <v>1476</v>
      </c>
      <c r="Q51" s="98">
        <v>6747334</v>
      </c>
      <c r="R51" s="98">
        <v>12</v>
      </c>
      <c r="S51" s="114">
        <v>6747334</v>
      </c>
      <c r="T51" s="264">
        <f t="shared" si="0"/>
        <v>23655775</v>
      </c>
      <c r="U51" s="263">
        <v>740</v>
      </c>
      <c r="V51" s="12" t="s">
        <v>263</v>
      </c>
      <c r="W51" s="12" t="s">
        <v>190</v>
      </c>
      <c r="X51" s="12">
        <v>100</v>
      </c>
      <c r="Y51" s="12">
        <v>100</v>
      </c>
      <c r="Z51" s="17">
        <v>6277622</v>
      </c>
      <c r="AA51" s="40" t="s">
        <v>1151</v>
      </c>
      <c r="AB51" s="42" t="s">
        <v>31</v>
      </c>
      <c r="AC51" s="277"/>
      <c r="AD51" s="295">
        <f t="shared" si="1"/>
        <v>31967.263513513513</v>
      </c>
      <c r="AE51" s="35"/>
      <c r="AF51" s="6"/>
    </row>
    <row r="52" spans="1:32" ht="30.75" customHeight="1">
      <c r="A52" s="95">
        <v>48</v>
      </c>
      <c r="B52" s="95">
        <v>44128</v>
      </c>
      <c r="C52" s="95" t="s">
        <v>1475</v>
      </c>
      <c r="D52" s="95" t="s">
        <v>1003</v>
      </c>
      <c r="E52" s="95" t="s">
        <v>15</v>
      </c>
      <c r="F52" s="96" t="s">
        <v>1474</v>
      </c>
      <c r="G52" s="97" t="s">
        <v>1473</v>
      </c>
      <c r="H52" s="98" t="s">
        <v>1217</v>
      </c>
      <c r="I52" s="97" t="s">
        <v>111</v>
      </c>
      <c r="J52" s="99">
        <v>15496314</v>
      </c>
      <c r="K52" s="100">
        <v>16761968</v>
      </c>
      <c r="L52" s="99">
        <v>12132359</v>
      </c>
      <c r="M52" s="97"/>
      <c r="N52" s="101">
        <v>75</v>
      </c>
      <c r="O52" s="97">
        <v>72</v>
      </c>
      <c r="P52" s="112"/>
      <c r="Q52" s="125">
        <v>5874283</v>
      </c>
      <c r="R52" s="97">
        <v>12</v>
      </c>
      <c r="S52" s="110">
        <v>5874283</v>
      </c>
      <c r="T52" s="264">
        <f t="shared" si="0"/>
        <v>22636251</v>
      </c>
      <c r="U52" s="263">
        <v>690</v>
      </c>
      <c r="V52" s="15" t="s">
        <v>271</v>
      </c>
      <c r="W52" s="15" t="s">
        <v>58</v>
      </c>
      <c r="X52" s="15">
        <v>85</v>
      </c>
      <c r="Y52" s="15">
        <v>65</v>
      </c>
      <c r="Z52" s="11">
        <v>3825885</v>
      </c>
      <c r="AA52" s="14">
        <v>188</v>
      </c>
      <c r="AB52" s="15" t="s">
        <v>5</v>
      </c>
      <c r="AC52" s="278" t="s">
        <v>1472</v>
      </c>
      <c r="AD52" s="295">
        <f t="shared" si="1"/>
        <v>32806.160869565218</v>
      </c>
      <c r="AE52" s="6"/>
      <c r="AF52" s="6"/>
    </row>
    <row r="53" spans="1:32" ht="30.75" customHeight="1">
      <c r="A53" s="95">
        <v>49</v>
      </c>
      <c r="B53" s="95">
        <v>46266</v>
      </c>
      <c r="C53" s="95" t="s">
        <v>1471</v>
      </c>
      <c r="D53" s="95" t="s">
        <v>1120</v>
      </c>
      <c r="E53" s="95" t="s">
        <v>1470</v>
      </c>
      <c r="F53" s="111" t="s">
        <v>1469</v>
      </c>
      <c r="G53" s="146" t="s">
        <v>1468</v>
      </c>
      <c r="H53" s="116" t="s">
        <v>1467</v>
      </c>
      <c r="I53" s="117" t="s">
        <v>127</v>
      </c>
      <c r="J53" s="108">
        <v>15544376</v>
      </c>
      <c r="K53" s="118">
        <v>16518652</v>
      </c>
      <c r="L53" s="119"/>
      <c r="M53" s="120"/>
      <c r="N53" s="120">
        <v>40</v>
      </c>
      <c r="O53" s="120"/>
      <c r="P53" s="112"/>
      <c r="Q53" s="113">
        <v>12575940</v>
      </c>
      <c r="R53" s="122">
        <v>26</v>
      </c>
      <c r="S53" s="114">
        <v>12575940</v>
      </c>
      <c r="T53" s="264">
        <f t="shared" si="0"/>
        <v>29094592</v>
      </c>
      <c r="U53" s="263">
        <v>650</v>
      </c>
      <c r="V53" s="58" t="s">
        <v>238</v>
      </c>
      <c r="W53" s="27" t="s">
        <v>11</v>
      </c>
      <c r="X53" s="27">
        <v>100</v>
      </c>
      <c r="Y53" s="29">
        <v>65</v>
      </c>
      <c r="Z53" s="25">
        <v>8087506</v>
      </c>
      <c r="AA53" s="14"/>
      <c r="AB53" s="13" t="s">
        <v>31</v>
      </c>
      <c r="AC53" s="269" t="s">
        <v>1466</v>
      </c>
      <c r="AD53" s="295">
        <f t="shared" si="1"/>
        <v>44760.910769230766</v>
      </c>
      <c r="AE53" s="23"/>
      <c r="AF53" s="6"/>
    </row>
    <row r="54" spans="1:32" s="78" customFormat="1" ht="30.75" customHeight="1">
      <c r="A54" s="95">
        <v>50</v>
      </c>
      <c r="B54" s="95">
        <v>43061</v>
      </c>
      <c r="C54" s="137" t="s">
        <v>1465</v>
      </c>
      <c r="D54" s="137" t="s">
        <v>622</v>
      </c>
      <c r="E54" s="95" t="s">
        <v>821</v>
      </c>
      <c r="F54" s="135" t="s">
        <v>1464</v>
      </c>
      <c r="G54" s="97" t="s">
        <v>1463</v>
      </c>
      <c r="H54" s="98" t="s">
        <v>1462</v>
      </c>
      <c r="I54" s="97" t="s">
        <v>1461</v>
      </c>
      <c r="J54" s="99">
        <v>14224238</v>
      </c>
      <c r="K54" s="100">
        <v>16491491</v>
      </c>
      <c r="L54" s="99">
        <v>15617930</v>
      </c>
      <c r="M54" s="97"/>
      <c r="N54" s="101">
        <v>100</v>
      </c>
      <c r="O54" s="97">
        <v>100</v>
      </c>
      <c r="P54" s="102" t="s">
        <v>1460</v>
      </c>
      <c r="Q54" s="125">
        <v>26709292</v>
      </c>
      <c r="R54" s="97">
        <v>58</v>
      </c>
      <c r="S54" s="110">
        <v>26709292</v>
      </c>
      <c r="T54" s="264">
        <f t="shared" si="0"/>
        <v>43200783</v>
      </c>
      <c r="U54" s="263">
        <v>714</v>
      </c>
      <c r="V54" s="15" t="s">
        <v>1366</v>
      </c>
      <c r="W54" s="15" t="s">
        <v>285</v>
      </c>
      <c r="X54" s="15">
        <v>100</v>
      </c>
      <c r="Y54" s="15">
        <v>100</v>
      </c>
      <c r="Z54" s="11">
        <v>25569759</v>
      </c>
      <c r="AA54" s="40" t="s">
        <v>1459</v>
      </c>
      <c r="AB54" s="39" t="s">
        <v>84</v>
      </c>
      <c r="AC54" s="270" t="s">
        <v>627</v>
      </c>
      <c r="AD54" s="295">
        <f t="shared" si="1"/>
        <v>60505.298319327732</v>
      </c>
      <c r="AE54" s="80"/>
      <c r="AF54" s="79"/>
    </row>
    <row r="55" spans="1:32" ht="30.75" customHeight="1">
      <c r="A55" s="95">
        <v>51</v>
      </c>
      <c r="B55" s="95">
        <v>46261</v>
      </c>
      <c r="C55" s="95" t="s">
        <v>1458</v>
      </c>
      <c r="D55" s="95" t="s">
        <v>1457</v>
      </c>
      <c r="E55" s="154" t="s">
        <v>15</v>
      </c>
      <c r="F55" s="111" t="s">
        <v>1456</v>
      </c>
      <c r="G55" s="146" t="s">
        <v>1455</v>
      </c>
      <c r="H55" s="160" t="s">
        <v>433</v>
      </c>
      <c r="I55" s="116" t="s">
        <v>1454</v>
      </c>
      <c r="J55" s="108">
        <v>19772381</v>
      </c>
      <c r="K55" s="118">
        <v>16375981.529999999</v>
      </c>
      <c r="L55" s="119"/>
      <c r="M55" s="120"/>
      <c r="N55" s="121">
        <v>10</v>
      </c>
      <c r="O55" s="120"/>
      <c r="P55" s="112"/>
      <c r="Q55" s="113"/>
      <c r="R55" s="122"/>
      <c r="S55" s="114"/>
      <c r="T55" s="264">
        <f t="shared" si="0"/>
        <v>16375981.529999999</v>
      </c>
      <c r="U55" s="263">
        <f>320</f>
        <v>320</v>
      </c>
      <c r="V55" s="27"/>
      <c r="W55" s="27"/>
      <c r="X55" s="27"/>
      <c r="Y55" s="55"/>
      <c r="Z55" s="34"/>
      <c r="AA55" s="14"/>
      <c r="AB55" s="13" t="s">
        <v>5</v>
      </c>
      <c r="AC55" s="271" t="s">
        <v>1453</v>
      </c>
      <c r="AD55" s="295">
        <f t="shared" si="1"/>
        <v>51174.942281249998</v>
      </c>
      <c r="AE55" s="23"/>
      <c r="AF55" s="6"/>
    </row>
    <row r="56" spans="1:32" ht="30.75" customHeight="1">
      <c r="A56" s="95">
        <v>52</v>
      </c>
      <c r="B56" s="95">
        <v>44132</v>
      </c>
      <c r="C56" s="95" t="s">
        <v>1452</v>
      </c>
      <c r="D56" s="95" t="s">
        <v>1003</v>
      </c>
      <c r="E56" s="154" t="s">
        <v>1056</v>
      </c>
      <c r="F56" s="111" t="s">
        <v>1451</v>
      </c>
      <c r="G56" s="97" t="s">
        <v>1450</v>
      </c>
      <c r="H56" s="155" t="s">
        <v>1449</v>
      </c>
      <c r="I56" s="97" t="s">
        <v>1448</v>
      </c>
      <c r="J56" s="99">
        <v>14779314</v>
      </c>
      <c r="K56" s="100">
        <v>16159031</v>
      </c>
      <c r="L56" s="99">
        <v>8000000</v>
      </c>
      <c r="M56" s="97"/>
      <c r="N56" s="101">
        <v>70</v>
      </c>
      <c r="O56" s="97">
        <v>49</v>
      </c>
      <c r="P56" s="124" t="s">
        <v>1447</v>
      </c>
      <c r="Q56" s="125">
        <v>10207036</v>
      </c>
      <c r="R56" s="97">
        <v>22</v>
      </c>
      <c r="S56" s="110">
        <v>10207036</v>
      </c>
      <c r="T56" s="264">
        <f t="shared" si="0"/>
        <v>26366067</v>
      </c>
      <c r="U56" s="263">
        <v>940</v>
      </c>
      <c r="V56" s="15" t="s">
        <v>1446</v>
      </c>
      <c r="W56" s="15" t="s">
        <v>58</v>
      </c>
      <c r="X56" s="13">
        <v>25</v>
      </c>
      <c r="Y56" s="15">
        <v>10</v>
      </c>
      <c r="Z56" s="11">
        <v>974596</v>
      </c>
      <c r="AA56" s="62">
        <v>48</v>
      </c>
      <c r="AB56" s="15" t="s">
        <v>84</v>
      </c>
      <c r="AC56" s="273" t="s">
        <v>1445</v>
      </c>
      <c r="AD56" s="295">
        <f t="shared" si="1"/>
        <v>28049.007446808511</v>
      </c>
      <c r="AE56" s="23"/>
      <c r="AF56" s="6"/>
    </row>
    <row r="57" spans="1:32" ht="30.75" customHeight="1">
      <c r="A57" s="95">
        <v>53</v>
      </c>
      <c r="B57" s="95">
        <v>45208</v>
      </c>
      <c r="C57" s="95" t="s">
        <v>1444</v>
      </c>
      <c r="D57" s="95" t="s">
        <v>1120</v>
      </c>
      <c r="E57" s="95" t="s">
        <v>1443</v>
      </c>
      <c r="F57" s="111" t="s">
        <v>1442</v>
      </c>
      <c r="G57" s="115" t="s">
        <v>1441</v>
      </c>
      <c r="H57" s="98" t="s">
        <v>531</v>
      </c>
      <c r="I57" s="97" t="s">
        <v>1440</v>
      </c>
      <c r="J57" s="99">
        <v>17921610</v>
      </c>
      <c r="K57" s="100">
        <v>15969266</v>
      </c>
      <c r="L57" s="99">
        <v>8949000</v>
      </c>
      <c r="M57" s="97"/>
      <c r="N57" s="98">
        <v>80</v>
      </c>
      <c r="O57" s="97">
        <v>56</v>
      </c>
      <c r="P57" s="112"/>
      <c r="Q57" s="125">
        <v>4277965</v>
      </c>
      <c r="R57" s="97">
        <v>12</v>
      </c>
      <c r="S57" s="110">
        <v>4277965</v>
      </c>
      <c r="T57" s="264">
        <f t="shared" si="0"/>
        <v>20247231</v>
      </c>
      <c r="U57" s="263">
        <v>600</v>
      </c>
      <c r="V57" s="15" t="s">
        <v>1439</v>
      </c>
      <c r="W57" s="15" t="s">
        <v>11</v>
      </c>
      <c r="X57" s="15">
        <v>70</v>
      </c>
      <c r="Y57" s="15">
        <v>45</v>
      </c>
      <c r="Z57" s="11">
        <v>1925130</v>
      </c>
      <c r="AA57" s="14"/>
      <c r="AB57" s="15" t="s">
        <v>5</v>
      </c>
      <c r="AC57" s="269" t="s">
        <v>1438</v>
      </c>
      <c r="AD57" s="295">
        <f t="shared" si="1"/>
        <v>33745.385000000002</v>
      </c>
      <c r="AE57" s="23"/>
      <c r="AF57" s="6"/>
    </row>
    <row r="58" spans="1:32" ht="30.75" customHeight="1">
      <c r="A58" s="95">
        <v>54</v>
      </c>
      <c r="B58" s="95">
        <v>44089</v>
      </c>
      <c r="C58" s="95" t="s">
        <v>1437</v>
      </c>
      <c r="D58" s="95" t="s">
        <v>1436</v>
      </c>
      <c r="E58" s="95" t="s">
        <v>1435</v>
      </c>
      <c r="F58" s="152" t="s">
        <v>1434</v>
      </c>
      <c r="G58" s="97" t="s">
        <v>1433</v>
      </c>
      <c r="H58" s="98" t="s">
        <v>1432</v>
      </c>
      <c r="I58" s="97" t="s">
        <v>1431</v>
      </c>
      <c r="J58" s="99">
        <v>13214151</v>
      </c>
      <c r="K58" s="118">
        <v>15730637</v>
      </c>
      <c r="L58" s="99">
        <v>11606870</v>
      </c>
      <c r="M58" s="97"/>
      <c r="N58" s="101">
        <v>95</v>
      </c>
      <c r="O58" s="97">
        <v>74</v>
      </c>
      <c r="P58" s="112">
        <v>191</v>
      </c>
      <c r="Q58" s="161">
        <v>2988083</v>
      </c>
      <c r="R58" s="97">
        <v>8</v>
      </c>
      <c r="S58" s="110">
        <v>2988083</v>
      </c>
      <c r="T58" s="264">
        <f t="shared" si="0"/>
        <v>18718720</v>
      </c>
      <c r="U58" s="263">
        <v>680</v>
      </c>
      <c r="V58" s="15" t="s">
        <v>1430</v>
      </c>
      <c r="W58" s="15" t="s">
        <v>285</v>
      </c>
      <c r="X58" s="13">
        <v>85</v>
      </c>
      <c r="Y58" s="15">
        <v>81</v>
      </c>
      <c r="Z58" s="11">
        <v>2430500</v>
      </c>
      <c r="AA58" s="40">
        <v>170</v>
      </c>
      <c r="AB58" s="15" t="s">
        <v>5</v>
      </c>
      <c r="AC58" s="269" t="s">
        <v>1429</v>
      </c>
      <c r="AD58" s="295">
        <f t="shared" si="1"/>
        <v>27527.529411764706</v>
      </c>
      <c r="AE58" s="23"/>
      <c r="AF58" s="6"/>
    </row>
    <row r="59" spans="1:32" ht="30.75" customHeight="1">
      <c r="A59" s="95">
        <v>55</v>
      </c>
      <c r="B59" s="95">
        <v>46229</v>
      </c>
      <c r="C59" s="95" t="s">
        <v>1428</v>
      </c>
      <c r="D59" s="95" t="s">
        <v>725</v>
      </c>
      <c r="E59" s="95" t="s">
        <v>1427</v>
      </c>
      <c r="F59" s="111" t="s">
        <v>1426</v>
      </c>
      <c r="G59" s="97" t="s">
        <v>1425</v>
      </c>
      <c r="H59" s="98" t="s">
        <v>497</v>
      </c>
      <c r="I59" s="162" t="s">
        <v>19</v>
      </c>
      <c r="J59" s="108">
        <v>16136430</v>
      </c>
      <c r="K59" s="138">
        <v>15636104</v>
      </c>
      <c r="L59" s="108">
        <v>1898723</v>
      </c>
      <c r="M59" s="98"/>
      <c r="N59" s="98">
        <v>65</v>
      </c>
      <c r="O59" s="98">
        <v>12</v>
      </c>
      <c r="P59" s="112"/>
      <c r="Q59" s="113">
        <v>3006386</v>
      </c>
      <c r="R59" s="163">
        <v>7</v>
      </c>
      <c r="S59" s="114">
        <v>3006386</v>
      </c>
      <c r="T59" s="264">
        <f t="shared" si="0"/>
        <v>18642490</v>
      </c>
      <c r="U59" s="263">
        <v>506</v>
      </c>
      <c r="V59" s="15" t="s">
        <v>1424</v>
      </c>
      <c r="W59" s="15" t="s">
        <v>11</v>
      </c>
      <c r="X59" s="15">
        <v>0</v>
      </c>
      <c r="Y59" s="15"/>
      <c r="Z59" s="11"/>
      <c r="AA59" s="14"/>
      <c r="AB59" s="15" t="s">
        <v>5</v>
      </c>
      <c r="AC59" s="269" t="s">
        <v>1423</v>
      </c>
      <c r="AD59" s="295">
        <f t="shared" si="1"/>
        <v>36842.865612648224</v>
      </c>
      <c r="AE59" s="23"/>
      <c r="AF59" s="6"/>
    </row>
    <row r="60" spans="1:32" ht="30.75" customHeight="1">
      <c r="A60" s="95">
        <v>56</v>
      </c>
      <c r="B60" s="105">
        <v>41001</v>
      </c>
      <c r="C60" s="105" t="s">
        <v>1422</v>
      </c>
      <c r="D60" s="95" t="s">
        <v>1120</v>
      </c>
      <c r="E60" s="105" t="s">
        <v>15</v>
      </c>
      <c r="F60" s="135" t="s">
        <v>1421</v>
      </c>
      <c r="G60" s="97" t="s">
        <v>1420</v>
      </c>
      <c r="H60" s="164" t="s">
        <v>1419</v>
      </c>
      <c r="I60" s="165" t="s">
        <v>1418</v>
      </c>
      <c r="J60" s="99">
        <v>12956917</v>
      </c>
      <c r="K60" s="100">
        <v>15489363</v>
      </c>
      <c r="L60" s="99">
        <v>15000000</v>
      </c>
      <c r="M60" s="125"/>
      <c r="N60" s="166">
        <v>100</v>
      </c>
      <c r="O60" s="166">
        <v>100</v>
      </c>
      <c r="P60" s="140" t="s">
        <v>262</v>
      </c>
      <c r="Q60" s="125">
        <v>3514708</v>
      </c>
      <c r="R60" s="125">
        <v>12</v>
      </c>
      <c r="S60" s="110">
        <v>3514708</v>
      </c>
      <c r="T60" s="264">
        <f t="shared" si="0"/>
        <v>19004071</v>
      </c>
      <c r="U60" s="263">
        <v>850</v>
      </c>
      <c r="V60" s="77" t="s">
        <v>1417</v>
      </c>
      <c r="W60" s="21" t="s">
        <v>825</v>
      </c>
      <c r="X60" s="76">
        <v>100</v>
      </c>
      <c r="Y60" s="76">
        <v>100</v>
      </c>
      <c r="Z60" s="11">
        <v>3512000</v>
      </c>
      <c r="AA60" s="14" t="s">
        <v>1339</v>
      </c>
      <c r="AB60" s="60" t="s">
        <v>5</v>
      </c>
      <c r="AC60" s="271" t="s">
        <v>823</v>
      </c>
      <c r="AD60" s="295">
        <f t="shared" si="1"/>
        <v>22357.730588235296</v>
      </c>
      <c r="AE60" s="23"/>
      <c r="AF60" s="6"/>
    </row>
    <row r="61" spans="1:32" ht="30.75" customHeight="1">
      <c r="A61" s="95">
        <v>57</v>
      </c>
      <c r="B61" s="95">
        <v>45176</v>
      </c>
      <c r="C61" s="95" t="s">
        <v>1416</v>
      </c>
      <c r="D61" s="95" t="s">
        <v>220</v>
      </c>
      <c r="E61" s="95" t="s">
        <v>798</v>
      </c>
      <c r="F61" s="111" t="s">
        <v>1415</v>
      </c>
      <c r="G61" s="97" t="s">
        <v>1414</v>
      </c>
      <c r="H61" s="98" t="s">
        <v>1413</v>
      </c>
      <c r="I61" s="97" t="s">
        <v>1412</v>
      </c>
      <c r="J61" s="99">
        <v>14748606</v>
      </c>
      <c r="K61" s="100">
        <v>15468364</v>
      </c>
      <c r="L61" s="99">
        <v>10000000</v>
      </c>
      <c r="M61" s="97"/>
      <c r="N61" s="101">
        <v>75</v>
      </c>
      <c r="O61" s="97">
        <v>65</v>
      </c>
      <c r="P61" s="112"/>
      <c r="Q61" s="125">
        <v>712648</v>
      </c>
      <c r="R61" s="97">
        <v>3</v>
      </c>
      <c r="S61" s="110">
        <v>712648</v>
      </c>
      <c r="T61" s="264">
        <f t="shared" si="0"/>
        <v>16181012</v>
      </c>
      <c r="U61" s="263">
        <v>200</v>
      </c>
      <c r="V61" s="15" t="s">
        <v>793</v>
      </c>
      <c r="W61" s="15" t="s">
        <v>58</v>
      </c>
      <c r="X61" s="13">
        <v>90</v>
      </c>
      <c r="Y61" s="15">
        <v>48</v>
      </c>
      <c r="Z61" s="11">
        <v>346047</v>
      </c>
      <c r="AA61" s="14">
        <v>50</v>
      </c>
      <c r="AB61" s="15" t="s">
        <v>84</v>
      </c>
      <c r="AC61" s="269" t="s">
        <v>1411</v>
      </c>
      <c r="AD61" s="295">
        <f t="shared" si="1"/>
        <v>80905.06</v>
      </c>
      <c r="AE61" s="23"/>
      <c r="AF61" s="6"/>
    </row>
    <row r="62" spans="1:32" ht="30.75" customHeight="1">
      <c r="A62" s="95">
        <v>58</v>
      </c>
      <c r="B62" s="95">
        <v>45202</v>
      </c>
      <c r="C62" s="95" t="s">
        <v>1410</v>
      </c>
      <c r="D62" s="95" t="s">
        <v>1003</v>
      </c>
      <c r="E62" s="95" t="s">
        <v>15</v>
      </c>
      <c r="F62" s="111" t="s">
        <v>1409</v>
      </c>
      <c r="G62" s="97" t="s">
        <v>1408</v>
      </c>
      <c r="H62" s="97" t="s">
        <v>1407</v>
      </c>
      <c r="I62" s="97" t="s">
        <v>1000</v>
      </c>
      <c r="J62" s="99">
        <v>13572815</v>
      </c>
      <c r="K62" s="100">
        <v>15374768</v>
      </c>
      <c r="L62" s="99">
        <v>1256462</v>
      </c>
      <c r="M62" s="97"/>
      <c r="N62" s="98">
        <v>60</v>
      </c>
      <c r="O62" s="97">
        <v>8</v>
      </c>
      <c r="P62" s="112"/>
      <c r="Q62" s="125"/>
      <c r="R62" s="97"/>
      <c r="S62" s="104"/>
      <c r="T62" s="264">
        <f t="shared" si="0"/>
        <v>15374768</v>
      </c>
      <c r="U62" s="263">
        <v>228</v>
      </c>
      <c r="V62" s="15"/>
      <c r="W62" s="15"/>
      <c r="X62" s="15"/>
      <c r="Y62" s="15"/>
      <c r="Z62" s="11"/>
      <c r="AA62" s="14"/>
      <c r="AB62" s="15" t="s">
        <v>5</v>
      </c>
      <c r="AC62" s="268" t="s">
        <v>1406</v>
      </c>
      <c r="AD62" s="295">
        <f t="shared" si="1"/>
        <v>67433.192982456138</v>
      </c>
      <c r="AE62" s="23"/>
      <c r="AF62" s="6"/>
    </row>
    <row r="63" spans="1:32" ht="30.75" customHeight="1">
      <c r="A63" s="95">
        <v>59</v>
      </c>
      <c r="B63" s="95">
        <v>44094</v>
      </c>
      <c r="C63" s="105" t="s">
        <v>1405</v>
      </c>
      <c r="D63" s="105" t="s">
        <v>46</v>
      </c>
      <c r="E63" s="105" t="s">
        <v>649</v>
      </c>
      <c r="F63" s="135" t="s">
        <v>1404</v>
      </c>
      <c r="G63" s="115" t="s">
        <v>1403</v>
      </c>
      <c r="H63" s="98" t="s">
        <v>1093</v>
      </c>
      <c r="I63" s="97" t="s">
        <v>1402</v>
      </c>
      <c r="J63" s="99">
        <v>12633000</v>
      </c>
      <c r="K63" s="138">
        <v>15359900</v>
      </c>
      <c r="L63" s="99">
        <v>15313660</v>
      </c>
      <c r="M63" s="97"/>
      <c r="N63" s="101">
        <v>100</v>
      </c>
      <c r="O63" s="97">
        <v>100</v>
      </c>
      <c r="P63" s="112">
        <v>43</v>
      </c>
      <c r="Q63" s="106">
        <v>6152234</v>
      </c>
      <c r="R63" s="97">
        <v>14</v>
      </c>
      <c r="S63" s="110">
        <v>6152234</v>
      </c>
      <c r="T63" s="264">
        <f t="shared" si="0"/>
        <v>21512134</v>
      </c>
      <c r="U63" s="263">
        <v>450</v>
      </c>
      <c r="V63" s="15" t="s">
        <v>1265</v>
      </c>
      <c r="W63" s="15" t="s">
        <v>285</v>
      </c>
      <c r="X63" s="13">
        <v>100</v>
      </c>
      <c r="Y63" s="15">
        <v>98</v>
      </c>
      <c r="Z63" s="11">
        <v>6036602</v>
      </c>
      <c r="AA63" s="40">
        <v>30</v>
      </c>
      <c r="AB63" s="15" t="s">
        <v>31</v>
      </c>
      <c r="AC63" s="271" t="s">
        <v>10</v>
      </c>
      <c r="AD63" s="295">
        <f t="shared" si="1"/>
        <v>47804.742222222223</v>
      </c>
      <c r="AE63" s="23"/>
      <c r="AF63" s="6"/>
    </row>
    <row r="64" spans="1:32" ht="30.75" customHeight="1">
      <c r="A64" s="95">
        <v>60</v>
      </c>
      <c r="B64" s="95">
        <v>44102</v>
      </c>
      <c r="C64" s="105" t="s">
        <v>1401</v>
      </c>
      <c r="D64" s="105" t="s">
        <v>838</v>
      </c>
      <c r="E64" s="105" t="s">
        <v>268</v>
      </c>
      <c r="F64" s="135" t="s">
        <v>1400</v>
      </c>
      <c r="G64" s="115" t="s">
        <v>1399</v>
      </c>
      <c r="H64" s="98" t="s">
        <v>285</v>
      </c>
      <c r="I64" s="97" t="s">
        <v>1398</v>
      </c>
      <c r="J64" s="99">
        <v>13194614</v>
      </c>
      <c r="K64" s="138">
        <v>15340689</v>
      </c>
      <c r="L64" s="99">
        <v>13790789</v>
      </c>
      <c r="M64" s="97"/>
      <c r="N64" s="101">
        <v>95</v>
      </c>
      <c r="O64" s="97">
        <v>90</v>
      </c>
      <c r="P64" s="112">
        <v>201</v>
      </c>
      <c r="Q64" s="98">
        <v>1073491</v>
      </c>
      <c r="R64" s="165">
        <v>5</v>
      </c>
      <c r="S64" s="114">
        <v>1073491</v>
      </c>
      <c r="T64" s="264">
        <f t="shared" si="0"/>
        <v>16414180</v>
      </c>
      <c r="U64" s="263">
        <v>500</v>
      </c>
      <c r="V64" s="15" t="s">
        <v>1397</v>
      </c>
      <c r="W64" s="15" t="s">
        <v>58</v>
      </c>
      <c r="X64" s="13">
        <v>92</v>
      </c>
      <c r="Y64" s="15">
        <v>30</v>
      </c>
      <c r="Z64" s="11">
        <v>570937</v>
      </c>
      <c r="AA64" s="14">
        <v>182</v>
      </c>
      <c r="AB64" s="15" t="s">
        <v>5</v>
      </c>
      <c r="AC64" s="271" t="s">
        <v>1396</v>
      </c>
      <c r="AD64" s="295">
        <f t="shared" si="1"/>
        <v>32828.36</v>
      </c>
      <c r="AE64" s="6"/>
      <c r="AF64" s="6"/>
    </row>
    <row r="65" spans="1:32" s="22" customFormat="1" ht="30.75" customHeight="1">
      <c r="A65" s="95">
        <v>61</v>
      </c>
      <c r="B65" s="95">
        <v>44119</v>
      </c>
      <c r="C65" s="105" t="s">
        <v>1395</v>
      </c>
      <c r="D65" s="105" t="s">
        <v>159</v>
      </c>
      <c r="E65" s="105" t="s">
        <v>1394</v>
      </c>
      <c r="F65" s="111" t="s">
        <v>1393</v>
      </c>
      <c r="G65" s="115" t="s">
        <v>1392</v>
      </c>
      <c r="H65" s="98" t="s">
        <v>1182</v>
      </c>
      <c r="I65" s="97" t="s">
        <v>1391</v>
      </c>
      <c r="J65" s="99">
        <v>13012782</v>
      </c>
      <c r="K65" s="100">
        <v>15335999</v>
      </c>
      <c r="L65" s="99">
        <v>1457675</v>
      </c>
      <c r="M65" s="97"/>
      <c r="N65" s="101">
        <v>100</v>
      </c>
      <c r="O65" s="97">
        <v>97</v>
      </c>
      <c r="P65" s="112" t="s">
        <v>1390</v>
      </c>
      <c r="Q65" s="125">
        <v>5002926</v>
      </c>
      <c r="R65" s="97">
        <v>13</v>
      </c>
      <c r="S65" s="110">
        <v>5002926</v>
      </c>
      <c r="T65" s="264">
        <f t="shared" si="0"/>
        <v>20338925</v>
      </c>
      <c r="U65" s="263">
        <v>690</v>
      </c>
      <c r="V65" s="15" t="s">
        <v>1389</v>
      </c>
      <c r="W65" s="15" t="s">
        <v>58</v>
      </c>
      <c r="X65" s="13">
        <v>80</v>
      </c>
      <c r="Y65" s="15">
        <v>50</v>
      </c>
      <c r="Z65" s="11">
        <v>2500000</v>
      </c>
      <c r="AA65" s="14">
        <v>62</v>
      </c>
      <c r="AB65" s="15" t="s">
        <v>31</v>
      </c>
      <c r="AC65" s="269" t="s">
        <v>1388</v>
      </c>
      <c r="AD65" s="295">
        <f t="shared" si="1"/>
        <v>29476.702898550724</v>
      </c>
      <c r="AE65" s="23"/>
      <c r="AF65" s="23"/>
    </row>
    <row r="66" spans="1:32" ht="30.75" customHeight="1">
      <c r="A66" s="95">
        <v>62</v>
      </c>
      <c r="B66" s="95">
        <v>44121</v>
      </c>
      <c r="C66" s="105" t="s">
        <v>1387</v>
      </c>
      <c r="D66" s="137" t="s">
        <v>1386</v>
      </c>
      <c r="E66" s="137" t="s">
        <v>15</v>
      </c>
      <c r="F66" s="167" t="s">
        <v>1385</v>
      </c>
      <c r="G66" s="97" t="s">
        <v>1384</v>
      </c>
      <c r="H66" s="98" t="s">
        <v>1383</v>
      </c>
      <c r="I66" s="97" t="s">
        <v>1382</v>
      </c>
      <c r="J66" s="99">
        <v>19566445</v>
      </c>
      <c r="K66" s="100">
        <v>15269345</v>
      </c>
      <c r="L66" s="99">
        <v>13123000</v>
      </c>
      <c r="M66" s="97"/>
      <c r="N66" s="101">
        <v>94</v>
      </c>
      <c r="O66" s="97">
        <v>86</v>
      </c>
      <c r="P66" s="112">
        <v>187</v>
      </c>
      <c r="Q66" s="125"/>
      <c r="R66" s="97"/>
      <c r="S66" s="104"/>
      <c r="T66" s="264">
        <f t="shared" si="0"/>
        <v>15269345</v>
      </c>
      <c r="U66" s="316">
        <f>294+94</f>
        <v>388</v>
      </c>
      <c r="V66" s="15"/>
      <c r="W66" s="15"/>
      <c r="X66" s="15"/>
      <c r="Y66" s="15"/>
      <c r="Z66" s="11"/>
      <c r="AA66" s="14"/>
      <c r="AB66" s="15" t="s">
        <v>5</v>
      </c>
      <c r="AC66" s="271" t="s">
        <v>1381</v>
      </c>
      <c r="AD66" s="295">
        <f t="shared" si="1"/>
        <v>39353.981958762888</v>
      </c>
      <c r="AE66" s="6"/>
      <c r="AF66" s="6"/>
    </row>
    <row r="67" spans="1:32" ht="30.75" customHeight="1">
      <c r="A67" s="95">
        <v>63</v>
      </c>
      <c r="B67" s="95">
        <v>44130</v>
      </c>
      <c r="C67" s="105" t="s">
        <v>1380</v>
      </c>
      <c r="D67" s="95" t="s">
        <v>501</v>
      </c>
      <c r="E67" s="95" t="s">
        <v>1320</v>
      </c>
      <c r="F67" s="135" t="s">
        <v>1379</v>
      </c>
      <c r="G67" s="168" t="s">
        <v>1378</v>
      </c>
      <c r="H67" s="98" t="s">
        <v>236</v>
      </c>
      <c r="I67" s="97" t="s">
        <v>1317</v>
      </c>
      <c r="J67" s="99">
        <v>13793343</v>
      </c>
      <c r="K67" s="100">
        <v>14965258</v>
      </c>
      <c r="L67" s="99">
        <v>12821216</v>
      </c>
      <c r="M67" s="97"/>
      <c r="N67" s="101">
        <v>100</v>
      </c>
      <c r="O67" s="97">
        <v>85</v>
      </c>
      <c r="P67" s="112" t="s">
        <v>455</v>
      </c>
      <c r="Q67" s="125">
        <v>3896323</v>
      </c>
      <c r="R67" s="97">
        <v>8</v>
      </c>
      <c r="S67" s="110">
        <v>3896323</v>
      </c>
      <c r="T67" s="264">
        <f t="shared" si="0"/>
        <v>18861581</v>
      </c>
      <c r="U67" s="263">
        <v>500</v>
      </c>
      <c r="V67" s="15" t="s">
        <v>1349</v>
      </c>
      <c r="W67" s="15" t="s">
        <v>58</v>
      </c>
      <c r="X67" s="13">
        <v>100</v>
      </c>
      <c r="Y67" s="15">
        <v>100</v>
      </c>
      <c r="Z67" s="11">
        <v>3836049</v>
      </c>
      <c r="AA67" s="14">
        <v>40</v>
      </c>
      <c r="AB67" s="15" t="s">
        <v>84</v>
      </c>
      <c r="AC67" s="75" t="s">
        <v>1377</v>
      </c>
      <c r="AD67" s="295">
        <f t="shared" si="1"/>
        <v>37723.161999999997</v>
      </c>
      <c r="AE67" s="6"/>
      <c r="AF67" s="6"/>
    </row>
    <row r="68" spans="1:32" ht="30.75" customHeight="1">
      <c r="A68" s="95">
        <v>64</v>
      </c>
      <c r="B68" s="95">
        <v>45162</v>
      </c>
      <c r="C68" s="95" t="s">
        <v>1376</v>
      </c>
      <c r="D68" s="95" t="s">
        <v>1003</v>
      </c>
      <c r="E68" s="95" t="s">
        <v>15</v>
      </c>
      <c r="F68" s="111" t="s">
        <v>1375</v>
      </c>
      <c r="G68" s="97" t="s">
        <v>1374</v>
      </c>
      <c r="H68" s="98" t="s">
        <v>249</v>
      </c>
      <c r="I68" s="97" t="s">
        <v>1373</v>
      </c>
      <c r="J68" s="99">
        <v>13832487</v>
      </c>
      <c r="K68" s="100">
        <v>14921666</v>
      </c>
      <c r="L68" s="99">
        <v>1058276</v>
      </c>
      <c r="M68" s="97"/>
      <c r="N68" s="98">
        <v>25</v>
      </c>
      <c r="O68" s="97">
        <v>7</v>
      </c>
      <c r="P68" s="112"/>
      <c r="Q68" s="125">
        <v>5741186</v>
      </c>
      <c r="R68" s="97">
        <v>12</v>
      </c>
      <c r="S68" s="110">
        <v>5741186</v>
      </c>
      <c r="T68" s="264">
        <f t="shared" si="0"/>
        <v>20662852</v>
      </c>
      <c r="U68" s="263">
        <v>640</v>
      </c>
      <c r="V68" s="15" t="s">
        <v>1372</v>
      </c>
      <c r="W68" s="15" t="s">
        <v>11</v>
      </c>
      <c r="X68" s="15">
        <v>65</v>
      </c>
      <c r="Y68" s="15">
        <v>43</v>
      </c>
      <c r="Z68" s="11">
        <v>2453379</v>
      </c>
      <c r="AA68" s="14"/>
      <c r="AB68" s="15" t="s">
        <v>5</v>
      </c>
      <c r="AC68" s="279" t="s">
        <v>1371</v>
      </c>
      <c r="AD68" s="295">
        <f t="shared" si="1"/>
        <v>32285.706249999999</v>
      </c>
      <c r="AE68" s="6"/>
      <c r="AF68" s="6"/>
    </row>
    <row r="69" spans="1:32" ht="30.75" customHeight="1">
      <c r="A69" s="95">
        <v>65</v>
      </c>
      <c r="B69" s="95">
        <v>43028</v>
      </c>
      <c r="C69" s="95" t="s">
        <v>1370</v>
      </c>
      <c r="D69" s="95" t="s">
        <v>1149</v>
      </c>
      <c r="E69" s="95" t="s">
        <v>1369</v>
      </c>
      <c r="F69" s="135" t="s">
        <v>1368</v>
      </c>
      <c r="G69" s="97" t="s">
        <v>1367</v>
      </c>
      <c r="H69" s="98" t="s">
        <v>1366</v>
      </c>
      <c r="I69" s="98" t="s">
        <v>1365</v>
      </c>
      <c r="J69" s="99">
        <v>14847180</v>
      </c>
      <c r="K69" s="138">
        <v>14863189</v>
      </c>
      <c r="L69" s="108">
        <v>12980627</v>
      </c>
      <c r="M69" s="98"/>
      <c r="N69" s="101">
        <v>100</v>
      </c>
      <c r="O69" s="98">
        <v>87.33</v>
      </c>
      <c r="P69" s="102" t="s">
        <v>1364</v>
      </c>
      <c r="Q69" s="98">
        <v>1402802</v>
      </c>
      <c r="R69" s="98">
        <v>3</v>
      </c>
      <c r="S69" s="114">
        <v>1402802</v>
      </c>
      <c r="T69" s="264">
        <f t="shared" ref="T69:T132" si="2">K69+S69</f>
        <v>16265991</v>
      </c>
      <c r="U69" s="263">
        <v>650</v>
      </c>
      <c r="V69" s="12" t="s">
        <v>1363</v>
      </c>
      <c r="W69" s="12" t="s">
        <v>190</v>
      </c>
      <c r="X69" s="12">
        <v>100</v>
      </c>
      <c r="Y69" s="16">
        <v>100</v>
      </c>
      <c r="Z69" s="17">
        <v>1344000</v>
      </c>
      <c r="AA69" s="40" t="s">
        <v>1362</v>
      </c>
      <c r="AB69" s="42" t="s">
        <v>84</v>
      </c>
      <c r="AC69" s="280" t="s">
        <v>1361</v>
      </c>
      <c r="AD69" s="295">
        <f t="shared" si="1"/>
        <v>25024.601538461538</v>
      </c>
      <c r="AE69" s="23"/>
      <c r="AF69" s="6"/>
    </row>
    <row r="70" spans="1:32" ht="30.75" customHeight="1">
      <c r="A70" s="95">
        <v>66</v>
      </c>
      <c r="B70" s="95">
        <v>44134</v>
      </c>
      <c r="C70" s="95" t="s">
        <v>1360</v>
      </c>
      <c r="D70" s="95" t="s">
        <v>46</v>
      </c>
      <c r="E70" s="95" t="s">
        <v>1359</v>
      </c>
      <c r="F70" s="135" t="s">
        <v>1358</v>
      </c>
      <c r="G70" s="169" t="s">
        <v>1357</v>
      </c>
      <c r="H70" s="98" t="s">
        <v>1356</v>
      </c>
      <c r="I70" s="97" t="s">
        <v>1299</v>
      </c>
      <c r="J70" s="99">
        <v>13336456</v>
      </c>
      <c r="K70" s="100">
        <v>14828475</v>
      </c>
      <c r="L70" s="99">
        <v>8223613</v>
      </c>
      <c r="M70" s="97"/>
      <c r="N70" s="101">
        <v>80</v>
      </c>
      <c r="O70" s="97">
        <v>55.45</v>
      </c>
      <c r="P70" s="112" t="s">
        <v>1176</v>
      </c>
      <c r="Q70" s="125">
        <v>8022197</v>
      </c>
      <c r="R70" s="97">
        <v>17</v>
      </c>
      <c r="S70" s="110">
        <v>8022197</v>
      </c>
      <c r="T70" s="264">
        <f t="shared" si="2"/>
        <v>22850672</v>
      </c>
      <c r="U70" s="263">
        <v>550</v>
      </c>
      <c r="V70" s="15" t="s">
        <v>1355</v>
      </c>
      <c r="W70" s="15" t="s">
        <v>58</v>
      </c>
      <c r="X70" s="13">
        <v>100</v>
      </c>
      <c r="Y70" s="13">
        <v>97</v>
      </c>
      <c r="Z70" s="11">
        <v>7769923</v>
      </c>
      <c r="AA70" s="14">
        <v>42</v>
      </c>
      <c r="AB70" s="15" t="s">
        <v>84</v>
      </c>
      <c r="AC70" s="271" t="s">
        <v>1354</v>
      </c>
      <c r="AD70" s="295">
        <f t="shared" ref="AD70:AD133" si="3">T70/U70</f>
        <v>41546.676363636361</v>
      </c>
      <c r="AE70" s="23"/>
      <c r="AF70" s="6"/>
    </row>
    <row r="71" spans="1:32" s="22" customFormat="1" ht="30.75" customHeight="1">
      <c r="A71" s="95">
        <v>67</v>
      </c>
      <c r="B71" s="154">
        <v>43072</v>
      </c>
      <c r="C71" s="137" t="s">
        <v>1353</v>
      </c>
      <c r="D71" s="137" t="s">
        <v>813</v>
      </c>
      <c r="E71" s="95" t="s">
        <v>1352</v>
      </c>
      <c r="F71" s="135" t="s">
        <v>1351</v>
      </c>
      <c r="G71" s="97" t="s">
        <v>1350</v>
      </c>
      <c r="H71" s="98" t="s">
        <v>1349</v>
      </c>
      <c r="I71" s="97" t="s">
        <v>145</v>
      </c>
      <c r="J71" s="99">
        <v>12943509</v>
      </c>
      <c r="K71" s="100">
        <v>14705932.800000001</v>
      </c>
      <c r="L71" s="99">
        <v>12758578</v>
      </c>
      <c r="M71" s="97"/>
      <c r="N71" s="101">
        <v>85</v>
      </c>
      <c r="O71" s="97">
        <v>84</v>
      </c>
      <c r="P71" s="102" t="s">
        <v>1348</v>
      </c>
      <c r="Q71" s="125">
        <v>13998671</v>
      </c>
      <c r="R71" s="165">
        <v>31</v>
      </c>
      <c r="S71" s="110">
        <v>13998671</v>
      </c>
      <c r="T71" s="264">
        <f t="shared" si="2"/>
        <v>28704603.800000001</v>
      </c>
      <c r="U71" s="263">
        <v>375</v>
      </c>
      <c r="V71" s="15" t="s">
        <v>1347</v>
      </c>
      <c r="W71" s="15" t="s">
        <v>285</v>
      </c>
      <c r="X71" s="13">
        <v>100</v>
      </c>
      <c r="Y71" s="13">
        <v>100</v>
      </c>
      <c r="Z71" s="11">
        <v>13694496</v>
      </c>
      <c r="AA71" s="40" t="s">
        <v>1346</v>
      </c>
      <c r="AB71" s="39" t="s">
        <v>5</v>
      </c>
      <c r="AC71" s="269" t="s">
        <v>1345</v>
      </c>
      <c r="AD71" s="295">
        <f t="shared" si="3"/>
        <v>76545.610133333335</v>
      </c>
      <c r="AE71" s="23"/>
      <c r="AF71" s="23"/>
    </row>
    <row r="72" spans="1:32" ht="30.75" customHeight="1">
      <c r="A72" s="95">
        <v>68</v>
      </c>
      <c r="B72" s="171">
        <v>42014</v>
      </c>
      <c r="C72" s="105" t="s">
        <v>1344</v>
      </c>
      <c r="D72" s="105" t="s">
        <v>725</v>
      </c>
      <c r="E72" s="105" t="s">
        <v>719</v>
      </c>
      <c r="F72" s="96" t="s">
        <v>1343</v>
      </c>
      <c r="G72" s="97" t="s">
        <v>1342</v>
      </c>
      <c r="H72" s="98" t="s">
        <v>1028</v>
      </c>
      <c r="I72" s="98" t="s">
        <v>1341</v>
      </c>
      <c r="J72" s="99">
        <v>12740586</v>
      </c>
      <c r="K72" s="100">
        <v>14572034</v>
      </c>
      <c r="L72" s="99">
        <v>13804989</v>
      </c>
      <c r="M72" s="97"/>
      <c r="N72" s="106">
        <v>100</v>
      </c>
      <c r="O72" s="97">
        <v>100</v>
      </c>
      <c r="P72" s="102" t="s">
        <v>1340</v>
      </c>
      <c r="Q72" s="97">
        <v>7039472</v>
      </c>
      <c r="R72" s="97">
        <v>14</v>
      </c>
      <c r="S72" s="110">
        <v>7039472</v>
      </c>
      <c r="T72" s="264">
        <f t="shared" si="2"/>
        <v>21611506</v>
      </c>
      <c r="U72" s="263">
        <v>997</v>
      </c>
      <c r="V72" s="15" t="s">
        <v>1026</v>
      </c>
      <c r="W72" s="15" t="s">
        <v>190</v>
      </c>
      <c r="X72" s="13">
        <v>100</v>
      </c>
      <c r="Y72" s="13">
        <v>100</v>
      </c>
      <c r="Z72" s="11">
        <v>6815600</v>
      </c>
      <c r="AA72" s="40" t="s">
        <v>1339</v>
      </c>
      <c r="AB72" s="42" t="s">
        <v>31</v>
      </c>
      <c r="AC72" s="272" t="s">
        <v>1338</v>
      </c>
      <c r="AD72" s="295">
        <f t="shared" si="3"/>
        <v>21676.53560682046</v>
      </c>
      <c r="AE72" s="23"/>
      <c r="AF72" s="6"/>
    </row>
    <row r="73" spans="1:32" s="22" customFormat="1" ht="30.75" customHeight="1">
      <c r="A73" s="95">
        <v>69</v>
      </c>
      <c r="B73" s="95">
        <v>45191</v>
      </c>
      <c r="C73" s="105" t="s">
        <v>1337</v>
      </c>
      <c r="D73" s="95" t="s">
        <v>1120</v>
      </c>
      <c r="E73" s="95" t="s">
        <v>1134</v>
      </c>
      <c r="F73" s="111" t="s">
        <v>1336</v>
      </c>
      <c r="G73" s="97" t="s">
        <v>1335</v>
      </c>
      <c r="H73" s="98" t="s">
        <v>1334</v>
      </c>
      <c r="I73" s="97" t="s">
        <v>1333</v>
      </c>
      <c r="J73" s="99">
        <v>13448036</v>
      </c>
      <c r="K73" s="100">
        <v>14451372</v>
      </c>
      <c r="L73" s="99">
        <v>8611000</v>
      </c>
      <c r="M73" s="97"/>
      <c r="N73" s="98">
        <v>95</v>
      </c>
      <c r="O73" s="123">
        <v>60</v>
      </c>
      <c r="P73" s="112"/>
      <c r="Q73" s="125">
        <v>772651</v>
      </c>
      <c r="R73" s="97">
        <v>3</v>
      </c>
      <c r="S73" s="110">
        <v>772651</v>
      </c>
      <c r="T73" s="264">
        <f t="shared" si="2"/>
        <v>15224023</v>
      </c>
      <c r="U73" s="263">
        <v>400</v>
      </c>
      <c r="V73" s="15" t="s">
        <v>1332</v>
      </c>
      <c r="W73" s="15" t="s">
        <v>11</v>
      </c>
      <c r="X73" s="15"/>
      <c r="Y73" s="15"/>
      <c r="Z73" s="11"/>
      <c r="AA73" s="14"/>
      <c r="AB73" s="15" t="s">
        <v>84</v>
      </c>
      <c r="AC73" s="269" t="s">
        <v>1331</v>
      </c>
      <c r="AD73" s="295">
        <f t="shared" si="3"/>
        <v>38060.057500000003</v>
      </c>
      <c r="AE73" s="23"/>
      <c r="AF73" s="23"/>
    </row>
    <row r="74" spans="1:32" ht="30.75" customHeight="1">
      <c r="A74" s="95">
        <v>70</v>
      </c>
      <c r="B74" s="95">
        <v>46271</v>
      </c>
      <c r="C74" s="95" t="s">
        <v>1330</v>
      </c>
      <c r="D74" s="95" t="s">
        <v>784</v>
      </c>
      <c r="E74" s="154" t="s">
        <v>1294</v>
      </c>
      <c r="F74" s="135" t="s">
        <v>1329</v>
      </c>
      <c r="G74" s="98" t="s">
        <v>1328</v>
      </c>
      <c r="H74" s="170" t="s">
        <v>1327</v>
      </c>
      <c r="I74" s="122" t="s">
        <v>200</v>
      </c>
      <c r="J74" s="108">
        <v>13389240</v>
      </c>
      <c r="K74" s="138">
        <v>14423573.08</v>
      </c>
      <c r="L74" s="108">
        <v>6183263</v>
      </c>
      <c r="M74" s="98"/>
      <c r="N74" s="98">
        <v>60</v>
      </c>
      <c r="O74" s="98">
        <v>43</v>
      </c>
      <c r="P74" s="112"/>
      <c r="Q74" s="113">
        <v>5563387</v>
      </c>
      <c r="R74" s="139">
        <v>13</v>
      </c>
      <c r="S74" s="114">
        <v>5563387</v>
      </c>
      <c r="T74" s="264">
        <f t="shared" si="2"/>
        <v>19986960.079999998</v>
      </c>
      <c r="U74" s="263">
        <v>306</v>
      </c>
      <c r="V74" s="15" t="s">
        <v>485</v>
      </c>
      <c r="W74" s="15" t="s">
        <v>11</v>
      </c>
      <c r="X74" s="15">
        <v>95</v>
      </c>
      <c r="Y74" s="15">
        <v>57</v>
      </c>
      <c r="Z74" s="11">
        <v>3144925</v>
      </c>
      <c r="AA74" s="14"/>
      <c r="AB74" s="13" t="s">
        <v>31</v>
      </c>
      <c r="AC74" s="271" t="s">
        <v>834</v>
      </c>
      <c r="AD74" s="295">
        <f t="shared" si="3"/>
        <v>65316.863006535939</v>
      </c>
      <c r="AE74" s="6"/>
      <c r="AF74" s="6"/>
    </row>
    <row r="75" spans="1:32" ht="30.75" customHeight="1">
      <c r="A75" s="95">
        <v>71</v>
      </c>
      <c r="B75" s="154">
        <v>44098</v>
      </c>
      <c r="C75" s="105" t="s">
        <v>1326</v>
      </c>
      <c r="D75" s="105" t="s">
        <v>46</v>
      </c>
      <c r="E75" s="171" t="s">
        <v>1173</v>
      </c>
      <c r="F75" s="135" t="s">
        <v>1325</v>
      </c>
      <c r="G75" s="115" t="s">
        <v>1324</v>
      </c>
      <c r="H75" s="155" t="s">
        <v>678</v>
      </c>
      <c r="I75" s="97" t="s">
        <v>1323</v>
      </c>
      <c r="J75" s="99">
        <v>12546514</v>
      </c>
      <c r="K75" s="100">
        <v>14408915</v>
      </c>
      <c r="L75" s="99">
        <v>9885685</v>
      </c>
      <c r="M75" s="97"/>
      <c r="N75" s="101">
        <v>85</v>
      </c>
      <c r="O75" s="97">
        <v>69</v>
      </c>
      <c r="P75" s="112">
        <v>50</v>
      </c>
      <c r="Q75" s="165">
        <v>3420475</v>
      </c>
      <c r="R75" s="97">
        <v>7</v>
      </c>
      <c r="S75" s="110">
        <v>3420475</v>
      </c>
      <c r="T75" s="264">
        <f t="shared" si="2"/>
        <v>17829390</v>
      </c>
      <c r="U75" s="263">
        <v>415</v>
      </c>
      <c r="V75" s="15" t="s">
        <v>1265</v>
      </c>
      <c r="W75" s="15" t="s">
        <v>285</v>
      </c>
      <c r="X75" s="13">
        <v>100</v>
      </c>
      <c r="Y75" s="15">
        <v>95</v>
      </c>
      <c r="Z75" s="11">
        <v>3236999</v>
      </c>
      <c r="AA75" s="14">
        <v>31</v>
      </c>
      <c r="AB75" s="15" t="s">
        <v>31</v>
      </c>
      <c r="AC75" s="271" t="s">
        <v>1322</v>
      </c>
      <c r="AD75" s="295">
        <f t="shared" si="3"/>
        <v>42962.385542168675</v>
      </c>
      <c r="AE75" s="6"/>
      <c r="AF75" s="6"/>
    </row>
    <row r="76" spans="1:32" ht="30.75" customHeight="1">
      <c r="A76" s="95">
        <v>72</v>
      </c>
      <c r="B76" s="154">
        <v>44113</v>
      </c>
      <c r="C76" s="105" t="s">
        <v>1321</v>
      </c>
      <c r="D76" s="95" t="s">
        <v>501</v>
      </c>
      <c r="E76" s="154" t="s">
        <v>1320</v>
      </c>
      <c r="F76" s="111" t="s">
        <v>1319</v>
      </c>
      <c r="G76" s="115" t="s">
        <v>1318</v>
      </c>
      <c r="H76" s="155" t="s">
        <v>236</v>
      </c>
      <c r="I76" s="97" t="s">
        <v>1317</v>
      </c>
      <c r="J76" s="99">
        <v>13369015</v>
      </c>
      <c r="K76" s="100">
        <v>14403817</v>
      </c>
      <c r="L76" s="99">
        <v>7742824</v>
      </c>
      <c r="M76" s="97"/>
      <c r="N76" s="101">
        <v>100</v>
      </c>
      <c r="O76" s="97">
        <v>54</v>
      </c>
      <c r="P76" s="112" t="s">
        <v>520</v>
      </c>
      <c r="Q76" s="125">
        <v>6126037</v>
      </c>
      <c r="R76" s="97">
        <v>12</v>
      </c>
      <c r="S76" s="110">
        <v>6126037</v>
      </c>
      <c r="T76" s="264">
        <f t="shared" si="2"/>
        <v>20529854</v>
      </c>
      <c r="U76" s="263">
        <v>440</v>
      </c>
      <c r="V76" s="15" t="s">
        <v>1316</v>
      </c>
      <c r="W76" s="15" t="s">
        <v>285</v>
      </c>
      <c r="X76" s="13">
        <v>100</v>
      </c>
      <c r="Y76" s="15">
        <v>100</v>
      </c>
      <c r="Z76" s="11">
        <v>5975616</v>
      </c>
      <c r="AA76" s="14">
        <v>73</v>
      </c>
      <c r="AB76" s="15" t="s">
        <v>31</v>
      </c>
      <c r="AC76" s="269" t="s">
        <v>1315</v>
      </c>
      <c r="AD76" s="295">
        <f t="shared" si="3"/>
        <v>46658.759090909094</v>
      </c>
      <c r="AE76" s="6"/>
      <c r="AF76" s="6"/>
    </row>
    <row r="77" spans="1:32" ht="30.75" customHeight="1">
      <c r="A77" s="95">
        <v>73</v>
      </c>
      <c r="B77" s="154">
        <v>45196</v>
      </c>
      <c r="C77" s="95" t="s">
        <v>1314</v>
      </c>
      <c r="D77" s="95" t="s">
        <v>448</v>
      </c>
      <c r="E77" s="154" t="s">
        <v>1313</v>
      </c>
      <c r="F77" s="111" t="s">
        <v>1312</v>
      </c>
      <c r="G77" s="97" t="s">
        <v>1311</v>
      </c>
      <c r="H77" s="155" t="s">
        <v>54</v>
      </c>
      <c r="I77" s="97" t="s">
        <v>1310</v>
      </c>
      <c r="J77" s="99">
        <v>13648458</v>
      </c>
      <c r="K77" s="100">
        <v>14327796</v>
      </c>
      <c r="L77" s="99">
        <v>0</v>
      </c>
      <c r="M77" s="97"/>
      <c r="N77" s="101">
        <v>15</v>
      </c>
      <c r="O77" s="97"/>
      <c r="P77" s="112"/>
      <c r="Q77" s="125">
        <v>10339610</v>
      </c>
      <c r="R77" s="97">
        <v>21</v>
      </c>
      <c r="S77" s="110">
        <v>10339610</v>
      </c>
      <c r="T77" s="264">
        <f t="shared" si="2"/>
        <v>24667406</v>
      </c>
      <c r="U77" s="263">
        <v>360</v>
      </c>
      <c r="V77" s="15" t="s">
        <v>1137</v>
      </c>
      <c r="W77" s="15" t="s">
        <v>11</v>
      </c>
      <c r="X77" s="15">
        <v>80</v>
      </c>
      <c r="Y77" s="15">
        <v>48</v>
      </c>
      <c r="Z77" s="11">
        <v>5000000</v>
      </c>
      <c r="AA77" s="14"/>
      <c r="AB77" s="15" t="s">
        <v>31</v>
      </c>
      <c r="AC77" s="271" t="s">
        <v>1309</v>
      </c>
      <c r="AD77" s="295">
        <f t="shared" si="3"/>
        <v>68520.572222222225</v>
      </c>
      <c r="AE77" s="6"/>
      <c r="AF77" s="6"/>
    </row>
    <row r="78" spans="1:32" ht="30.75" customHeight="1">
      <c r="A78" s="95">
        <v>74</v>
      </c>
      <c r="B78" s="171">
        <v>42017</v>
      </c>
      <c r="C78" s="105" t="s">
        <v>1308</v>
      </c>
      <c r="D78" s="105" t="s">
        <v>848</v>
      </c>
      <c r="E78" s="171" t="s">
        <v>807</v>
      </c>
      <c r="F78" s="135" t="s">
        <v>1307</v>
      </c>
      <c r="G78" s="97" t="s">
        <v>1306</v>
      </c>
      <c r="H78" s="172" t="s">
        <v>844</v>
      </c>
      <c r="I78" s="125" t="s">
        <v>843</v>
      </c>
      <c r="J78" s="99">
        <v>12177803</v>
      </c>
      <c r="K78" s="138">
        <v>13796661</v>
      </c>
      <c r="L78" s="108">
        <v>9599340</v>
      </c>
      <c r="M78" s="98"/>
      <c r="N78" s="101">
        <v>100</v>
      </c>
      <c r="O78" s="98">
        <v>73</v>
      </c>
      <c r="P78" s="102" t="s">
        <v>1305</v>
      </c>
      <c r="Q78" s="98">
        <v>3362200</v>
      </c>
      <c r="R78" s="98">
        <v>11</v>
      </c>
      <c r="S78" s="114">
        <v>3362200</v>
      </c>
      <c r="T78" s="264">
        <f t="shared" si="2"/>
        <v>17158861</v>
      </c>
      <c r="U78" s="263">
        <v>932</v>
      </c>
      <c r="V78" s="15" t="s">
        <v>1304</v>
      </c>
      <c r="W78" s="16" t="s">
        <v>190</v>
      </c>
      <c r="X78" s="13">
        <v>100</v>
      </c>
      <c r="Y78" s="13">
        <v>100</v>
      </c>
      <c r="Z78" s="11">
        <v>3700000</v>
      </c>
      <c r="AA78" s="40" t="s">
        <v>1303</v>
      </c>
      <c r="AB78" s="51" t="s">
        <v>5</v>
      </c>
      <c r="AC78" s="271" t="s">
        <v>10</v>
      </c>
      <c r="AD78" s="295">
        <f t="shared" si="3"/>
        <v>18410.795064377682</v>
      </c>
      <c r="AE78" s="6"/>
      <c r="AF78" s="6"/>
    </row>
    <row r="79" spans="1:32" ht="30.75" customHeight="1">
      <c r="A79" s="95">
        <v>75</v>
      </c>
      <c r="B79" s="154">
        <v>43073</v>
      </c>
      <c r="C79" s="105" t="s">
        <v>1302</v>
      </c>
      <c r="D79" s="105" t="s">
        <v>1003</v>
      </c>
      <c r="E79" s="95" t="s">
        <v>15</v>
      </c>
      <c r="F79" s="173" t="s">
        <v>1301</v>
      </c>
      <c r="G79" s="174" t="s">
        <v>1221</v>
      </c>
      <c r="H79" s="98" t="s">
        <v>1300</v>
      </c>
      <c r="I79" s="97" t="s">
        <v>1299</v>
      </c>
      <c r="J79" s="99">
        <v>13233315</v>
      </c>
      <c r="K79" s="100">
        <v>13795548</v>
      </c>
      <c r="L79" s="99">
        <v>947716</v>
      </c>
      <c r="M79" s="97"/>
      <c r="N79" s="106">
        <v>50</v>
      </c>
      <c r="O79" s="101">
        <v>6</v>
      </c>
      <c r="P79" s="124" t="s">
        <v>1094</v>
      </c>
      <c r="Q79" s="125">
        <v>2109439</v>
      </c>
      <c r="R79" s="97">
        <v>5</v>
      </c>
      <c r="S79" s="110">
        <v>2109439</v>
      </c>
      <c r="T79" s="264">
        <f t="shared" si="2"/>
        <v>15904987</v>
      </c>
      <c r="U79" s="263">
        <v>423</v>
      </c>
      <c r="V79" s="15" t="s">
        <v>1298</v>
      </c>
      <c r="W79" s="15" t="s">
        <v>285</v>
      </c>
      <c r="X79" s="13">
        <v>100</v>
      </c>
      <c r="Y79" s="15">
        <v>66</v>
      </c>
      <c r="Z79" s="11">
        <v>1400000</v>
      </c>
      <c r="AA79" s="62" t="s">
        <v>1297</v>
      </c>
      <c r="AB79" s="15" t="s">
        <v>31</v>
      </c>
      <c r="AC79" s="273" t="s">
        <v>1296</v>
      </c>
      <c r="AD79" s="295">
        <f t="shared" si="3"/>
        <v>37600.442080378249</v>
      </c>
      <c r="AE79" s="6"/>
      <c r="AF79" s="6"/>
    </row>
    <row r="80" spans="1:32" ht="30.75" customHeight="1">
      <c r="A80" s="95">
        <v>76</v>
      </c>
      <c r="B80" s="154">
        <v>44139</v>
      </c>
      <c r="C80" s="95" t="s">
        <v>1295</v>
      </c>
      <c r="D80" s="95" t="s">
        <v>784</v>
      </c>
      <c r="E80" s="154" t="s">
        <v>1294</v>
      </c>
      <c r="F80" s="135" t="s">
        <v>1293</v>
      </c>
      <c r="G80" s="107" t="s">
        <v>1292</v>
      </c>
      <c r="H80" s="155" t="s">
        <v>1291</v>
      </c>
      <c r="I80" s="97" t="s">
        <v>1290</v>
      </c>
      <c r="J80" s="99">
        <v>12595518</v>
      </c>
      <c r="K80" s="100">
        <v>13780885</v>
      </c>
      <c r="L80" s="99">
        <v>5743036</v>
      </c>
      <c r="M80" s="97"/>
      <c r="N80" s="101">
        <v>55</v>
      </c>
      <c r="O80" s="97">
        <v>42</v>
      </c>
      <c r="P80" s="112" t="s">
        <v>1289</v>
      </c>
      <c r="Q80" s="125">
        <v>9470264</v>
      </c>
      <c r="R80" s="97">
        <v>20</v>
      </c>
      <c r="S80" s="110">
        <v>9470264</v>
      </c>
      <c r="T80" s="264">
        <f t="shared" si="2"/>
        <v>23251149</v>
      </c>
      <c r="U80" s="263">
        <v>600</v>
      </c>
      <c r="V80" s="15" t="s">
        <v>1259</v>
      </c>
      <c r="W80" s="15" t="s">
        <v>58</v>
      </c>
      <c r="X80" s="13">
        <v>95</v>
      </c>
      <c r="Y80" s="15">
        <v>57</v>
      </c>
      <c r="Z80" s="11">
        <v>5376840</v>
      </c>
      <c r="AA80" s="14">
        <v>53</v>
      </c>
      <c r="AB80" s="15" t="s">
        <v>31</v>
      </c>
      <c r="AC80" s="281" t="s">
        <v>1288</v>
      </c>
      <c r="AD80" s="295">
        <f t="shared" si="3"/>
        <v>38751.915000000001</v>
      </c>
      <c r="AE80" s="6"/>
      <c r="AF80" s="6"/>
    </row>
    <row r="81" spans="1:32" ht="30.75" customHeight="1">
      <c r="A81" s="95">
        <v>77</v>
      </c>
      <c r="B81" s="154">
        <v>46256</v>
      </c>
      <c r="C81" s="95" t="s">
        <v>1287</v>
      </c>
      <c r="D81" s="95" t="s">
        <v>838</v>
      </c>
      <c r="E81" s="154" t="s">
        <v>1286</v>
      </c>
      <c r="F81" s="111" t="s">
        <v>1285</v>
      </c>
      <c r="G81" s="146" t="s">
        <v>1284</v>
      </c>
      <c r="H81" s="160">
        <v>19.051600000000001</v>
      </c>
      <c r="I81" s="116" t="s">
        <v>1283</v>
      </c>
      <c r="J81" s="108">
        <v>12516587</v>
      </c>
      <c r="K81" s="118">
        <v>13689960</v>
      </c>
      <c r="L81" s="119"/>
      <c r="M81" s="120"/>
      <c r="N81" s="120">
        <v>20</v>
      </c>
      <c r="O81" s="120"/>
      <c r="P81" s="112"/>
      <c r="Q81" s="113">
        <v>1053823</v>
      </c>
      <c r="R81" s="101">
        <v>4</v>
      </c>
      <c r="S81" s="114">
        <v>1053823</v>
      </c>
      <c r="T81" s="264">
        <f t="shared" si="2"/>
        <v>14743783</v>
      </c>
      <c r="U81" s="263">
        <v>410</v>
      </c>
      <c r="V81" s="74" t="s">
        <v>485</v>
      </c>
      <c r="W81" s="74" t="s">
        <v>53</v>
      </c>
      <c r="X81" s="74">
        <v>0</v>
      </c>
      <c r="Y81" s="73"/>
      <c r="Z81" s="72"/>
      <c r="AA81" s="71"/>
      <c r="AB81" s="43" t="s">
        <v>5</v>
      </c>
      <c r="AC81" s="270" t="s">
        <v>1282</v>
      </c>
      <c r="AD81" s="295">
        <f t="shared" si="3"/>
        <v>35960.446341463416</v>
      </c>
      <c r="AE81" s="6"/>
      <c r="AF81" s="6"/>
    </row>
    <row r="82" spans="1:32" ht="30.75" customHeight="1">
      <c r="A82" s="95">
        <v>78</v>
      </c>
      <c r="B82" s="223">
        <v>45209</v>
      </c>
      <c r="C82" s="154" t="s">
        <v>1281</v>
      </c>
      <c r="D82" s="95" t="s">
        <v>877</v>
      </c>
      <c r="E82" s="95" t="s">
        <v>1280</v>
      </c>
      <c r="F82" s="111" t="s">
        <v>1279</v>
      </c>
      <c r="G82" s="168" t="s">
        <v>1278</v>
      </c>
      <c r="H82" s="98" t="s">
        <v>1277</v>
      </c>
      <c r="I82" s="97" t="s">
        <v>1276</v>
      </c>
      <c r="J82" s="99">
        <v>14219081</v>
      </c>
      <c r="K82" s="100">
        <v>13499996</v>
      </c>
      <c r="L82" s="99">
        <v>7784000</v>
      </c>
      <c r="M82" s="97"/>
      <c r="N82" s="98">
        <v>77</v>
      </c>
      <c r="O82" s="97">
        <v>58</v>
      </c>
      <c r="P82" s="112"/>
      <c r="Q82" s="125">
        <v>10201632</v>
      </c>
      <c r="R82" s="97">
        <v>21</v>
      </c>
      <c r="S82" s="110">
        <v>10201632</v>
      </c>
      <c r="T82" s="264">
        <f t="shared" si="2"/>
        <v>23701628</v>
      </c>
      <c r="U82" s="263">
        <v>795</v>
      </c>
      <c r="V82" s="15" t="s">
        <v>119</v>
      </c>
      <c r="W82" s="15" t="s">
        <v>11</v>
      </c>
      <c r="X82" s="15">
        <v>100</v>
      </c>
      <c r="Y82" s="15">
        <v>65</v>
      </c>
      <c r="Z82" s="11">
        <v>6653200</v>
      </c>
      <c r="AA82" s="14"/>
      <c r="AB82" s="15" t="s">
        <v>31</v>
      </c>
      <c r="AC82" s="275" t="s">
        <v>144</v>
      </c>
      <c r="AD82" s="295">
        <f t="shared" si="3"/>
        <v>29813.36855345912</v>
      </c>
      <c r="AE82" s="6"/>
      <c r="AF82" s="6"/>
    </row>
    <row r="83" spans="1:32" ht="30.75" customHeight="1">
      <c r="A83" s="95">
        <v>79</v>
      </c>
      <c r="B83" s="95">
        <v>46230</v>
      </c>
      <c r="C83" s="154" t="s">
        <v>1275</v>
      </c>
      <c r="D83" s="95" t="s">
        <v>24</v>
      </c>
      <c r="E83" s="95" t="s">
        <v>23</v>
      </c>
      <c r="F83" s="175" t="s">
        <v>1274</v>
      </c>
      <c r="G83" s="97" t="s">
        <v>1273</v>
      </c>
      <c r="H83" s="97" t="s">
        <v>485</v>
      </c>
      <c r="I83" s="98" t="s">
        <v>104</v>
      </c>
      <c r="J83" s="108">
        <v>12864498</v>
      </c>
      <c r="K83" s="138">
        <v>13447929</v>
      </c>
      <c r="L83" s="108">
        <v>9714930</v>
      </c>
      <c r="M83" s="98"/>
      <c r="N83" s="98">
        <v>90</v>
      </c>
      <c r="O83" s="98">
        <v>72</v>
      </c>
      <c r="P83" s="112"/>
      <c r="Q83" s="113">
        <v>3412126</v>
      </c>
      <c r="R83" s="113">
        <v>10</v>
      </c>
      <c r="S83" s="114">
        <v>3412126</v>
      </c>
      <c r="T83" s="264">
        <f t="shared" si="2"/>
        <v>16860055</v>
      </c>
      <c r="U83" s="263">
        <v>950</v>
      </c>
      <c r="V83" s="15" t="s">
        <v>1272</v>
      </c>
      <c r="W83" s="15" t="s">
        <v>11</v>
      </c>
      <c r="X83" s="15">
        <v>100</v>
      </c>
      <c r="Y83" s="15">
        <v>59</v>
      </c>
      <c r="Z83" s="11">
        <v>2003891</v>
      </c>
      <c r="AA83" s="14"/>
      <c r="AB83" s="13" t="s">
        <v>5</v>
      </c>
      <c r="AC83" s="276" t="s">
        <v>1271</v>
      </c>
      <c r="AD83" s="295">
        <f t="shared" si="3"/>
        <v>17747.426315789475</v>
      </c>
      <c r="AE83" s="6"/>
      <c r="AF83" s="6"/>
    </row>
    <row r="84" spans="1:32" ht="30.75" customHeight="1">
      <c r="A84" s="95">
        <v>80</v>
      </c>
      <c r="B84" s="154">
        <v>44097</v>
      </c>
      <c r="C84" s="105" t="s">
        <v>1270</v>
      </c>
      <c r="D84" s="105" t="s">
        <v>65</v>
      </c>
      <c r="E84" s="105" t="s">
        <v>227</v>
      </c>
      <c r="F84" s="135" t="s">
        <v>1269</v>
      </c>
      <c r="G84" s="115" t="s">
        <v>1268</v>
      </c>
      <c r="H84" s="98" t="s">
        <v>1267</v>
      </c>
      <c r="I84" s="97" t="s">
        <v>1266</v>
      </c>
      <c r="J84" s="99">
        <v>11652481</v>
      </c>
      <c r="K84" s="100">
        <v>13392979</v>
      </c>
      <c r="L84" s="99">
        <v>10655262</v>
      </c>
      <c r="M84" s="97"/>
      <c r="N84" s="101">
        <v>90</v>
      </c>
      <c r="O84" s="97">
        <v>80</v>
      </c>
      <c r="P84" s="112">
        <v>192</v>
      </c>
      <c r="Q84" s="98">
        <v>9175785</v>
      </c>
      <c r="R84" s="97">
        <v>13</v>
      </c>
      <c r="S84" s="114">
        <v>9175785</v>
      </c>
      <c r="T84" s="264">
        <f t="shared" si="2"/>
        <v>22568764</v>
      </c>
      <c r="U84" s="263">
        <v>415</v>
      </c>
      <c r="V84" s="15" t="s">
        <v>1265</v>
      </c>
      <c r="W84" s="15" t="s">
        <v>285</v>
      </c>
      <c r="X84" s="13">
        <v>100</v>
      </c>
      <c r="Y84" s="13">
        <v>100</v>
      </c>
      <c r="Z84" s="11">
        <v>8594000</v>
      </c>
      <c r="AA84" s="14">
        <v>156</v>
      </c>
      <c r="AB84" s="15" t="s">
        <v>5</v>
      </c>
      <c r="AC84" s="272" t="s">
        <v>1264</v>
      </c>
      <c r="AD84" s="295">
        <f t="shared" si="3"/>
        <v>54382.563855421686</v>
      </c>
      <c r="AE84" s="6"/>
      <c r="AF84" s="6"/>
    </row>
    <row r="85" spans="1:32" ht="30.75" customHeight="1">
      <c r="A85" s="95">
        <v>81</v>
      </c>
      <c r="B85" s="154">
        <v>44137</v>
      </c>
      <c r="C85" s="95" t="s">
        <v>1263</v>
      </c>
      <c r="D85" s="95" t="s">
        <v>622</v>
      </c>
      <c r="E85" s="95" t="s">
        <v>991</v>
      </c>
      <c r="F85" s="111" t="s">
        <v>1262</v>
      </c>
      <c r="G85" s="169" t="s">
        <v>989</v>
      </c>
      <c r="H85" s="98" t="s">
        <v>1261</v>
      </c>
      <c r="I85" s="97" t="s">
        <v>1260</v>
      </c>
      <c r="J85" s="99">
        <v>11303129</v>
      </c>
      <c r="K85" s="100">
        <v>13123165</v>
      </c>
      <c r="L85" s="99">
        <v>10557013</v>
      </c>
      <c r="M85" s="97"/>
      <c r="N85" s="101">
        <v>85</v>
      </c>
      <c r="O85" s="97">
        <v>80</v>
      </c>
      <c r="P85" s="112" t="s">
        <v>840</v>
      </c>
      <c r="Q85" s="125">
        <v>8311808</v>
      </c>
      <c r="R85" s="97">
        <v>20</v>
      </c>
      <c r="S85" s="110">
        <v>8311808</v>
      </c>
      <c r="T85" s="264">
        <f t="shared" si="2"/>
        <v>21434973</v>
      </c>
      <c r="U85" s="263">
        <v>790</v>
      </c>
      <c r="V85" s="15" t="s">
        <v>1259</v>
      </c>
      <c r="W85" s="15" t="s">
        <v>58</v>
      </c>
      <c r="X85" s="13">
        <v>100</v>
      </c>
      <c r="Y85" s="13">
        <v>100</v>
      </c>
      <c r="Z85" s="11">
        <v>8043701</v>
      </c>
      <c r="AA85" s="14">
        <v>42</v>
      </c>
      <c r="AB85" s="15" t="s">
        <v>84</v>
      </c>
      <c r="AC85" s="271" t="s">
        <v>1258</v>
      </c>
      <c r="AD85" s="295">
        <f t="shared" si="3"/>
        <v>27132.877215189874</v>
      </c>
      <c r="AE85" s="6"/>
      <c r="AF85" s="6"/>
    </row>
    <row r="86" spans="1:32" ht="30.75" customHeight="1">
      <c r="A86" s="95">
        <v>82</v>
      </c>
      <c r="B86" s="154">
        <v>45158</v>
      </c>
      <c r="C86" s="95" t="s">
        <v>1257</v>
      </c>
      <c r="D86" s="95" t="s">
        <v>1249</v>
      </c>
      <c r="E86" s="95" t="s">
        <v>1256</v>
      </c>
      <c r="F86" s="111" t="s">
        <v>1255</v>
      </c>
      <c r="G86" s="115" t="s">
        <v>1254</v>
      </c>
      <c r="H86" s="155" t="s">
        <v>1245</v>
      </c>
      <c r="I86" s="97" t="s">
        <v>1253</v>
      </c>
      <c r="J86" s="99">
        <v>12155893</v>
      </c>
      <c r="K86" s="100">
        <v>13069475</v>
      </c>
      <c r="L86" s="99">
        <v>5549130</v>
      </c>
      <c r="M86" s="97"/>
      <c r="N86" s="98">
        <v>60</v>
      </c>
      <c r="O86" s="97">
        <v>40</v>
      </c>
      <c r="P86" s="112" t="s">
        <v>1252</v>
      </c>
      <c r="Q86" s="125"/>
      <c r="R86" s="97"/>
      <c r="S86" s="104"/>
      <c r="T86" s="264">
        <f t="shared" si="2"/>
        <v>13069475</v>
      </c>
      <c r="U86" s="263">
        <v>200</v>
      </c>
      <c r="V86" s="15"/>
      <c r="W86" s="15"/>
      <c r="X86" s="13"/>
      <c r="Y86" s="15"/>
      <c r="Z86" s="11"/>
      <c r="AA86" s="14"/>
      <c r="AB86" s="15" t="s">
        <v>31</v>
      </c>
      <c r="AC86" s="269" t="s">
        <v>1251</v>
      </c>
      <c r="AD86" s="295">
        <f t="shared" si="3"/>
        <v>65347.375</v>
      </c>
      <c r="AE86" s="6"/>
      <c r="AF86" s="6"/>
    </row>
    <row r="87" spans="1:32" ht="30.75" customHeight="1">
      <c r="A87" s="95">
        <v>83</v>
      </c>
      <c r="B87" s="154">
        <v>45159</v>
      </c>
      <c r="C87" s="95" t="s">
        <v>1250</v>
      </c>
      <c r="D87" s="95" t="s">
        <v>1249</v>
      </c>
      <c r="E87" s="95" t="s">
        <v>1248</v>
      </c>
      <c r="F87" s="111" t="s">
        <v>1247</v>
      </c>
      <c r="G87" s="115" t="s">
        <v>1246</v>
      </c>
      <c r="H87" s="98" t="s">
        <v>1245</v>
      </c>
      <c r="I87" s="97" t="s">
        <v>1244</v>
      </c>
      <c r="J87" s="99">
        <v>12116178</v>
      </c>
      <c r="K87" s="100">
        <v>13044043.439999999</v>
      </c>
      <c r="L87" s="99">
        <v>10300000</v>
      </c>
      <c r="M87" s="97"/>
      <c r="N87" s="101">
        <v>90</v>
      </c>
      <c r="O87" s="97">
        <v>78</v>
      </c>
      <c r="P87" s="112" t="s">
        <v>565</v>
      </c>
      <c r="Q87" s="125">
        <v>210588</v>
      </c>
      <c r="R87" s="97">
        <v>1</v>
      </c>
      <c r="S87" s="110">
        <v>210588</v>
      </c>
      <c r="T87" s="264">
        <f t="shared" si="2"/>
        <v>13254631.439999999</v>
      </c>
      <c r="U87" s="263">
        <v>200</v>
      </c>
      <c r="V87" s="15" t="s">
        <v>1243</v>
      </c>
      <c r="W87" s="15" t="s">
        <v>58</v>
      </c>
      <c r="X87" s="13">
        <v>100</v>
      </c>
      <c r="Y87" s="15">
        <v>100</v>
      </c>
      <c r="Z87" s="11">
        <v>210372</v>
      </c>
      <c r="AA87" s="14"/>
      <c r="AB87" s="15" t="s">
        <v>84</v>
      </c>
      <c r="AC87" s="272" t="s">
        <v>1242</v>
      </c>
      <c r="AD87" s="295">
        <f t="shared" si="3"/>
        <v>66273.157200000001</v>
      </c>
      <c r="AE87" s="6"/>
      <c r="AF87" s="6"/>
    </row>
    <row r="88" spans="1:32" ht="30.75" customHeight="1">
      <c r="A88" s="95">
        <v>84</v>
      </c>
      <c r="B88" s="154">
        <v>46242</v>
      </c>
      <c r="C88" s="95" t="s">
        <v>1241</v>
      </c>
      <c r="D88" s="95" t="s">
        <v>725</v>
      </c>
      <c r="E88" s="95" t="s">
        <v>1240</v>
      </c>
      <c r="F88" s="111" t="s">
        <v>1239</v>
      </c>
      <c r="G88" s="97" t="s">
        <v>1238</v>
      </c>
      <c r="H88" s="98" t="s">
        <v>722</v>
      </c>
      <c r="I88" s="162" t="s">
        <v>19</v>
      </c>
      <c r="J88" s="108">
        <v>12516444</v>
      </c>
      <c r="K88" s="138">
        <v>12500048</v>
      </c>
      <c r="L88" s="108"/>
      <c r="M88" s="98"/>
      <c r="N88" s="98">
        <v>0</v>
      </c>
      <c r="O88" s="98"/>
      <c r="P88" s="112"/>
      <c r="Q88" s="113">
        <v>5182628</v>
      </c>
      <c r="R88" s="113">
        <v>13</v>
      </c>
      <c r="S88" s="114">
        <v>5182628</v>
      </c>
      <c r="T88" s="264">
        <f t="shared" si="2"/>
        <v>17682676</v>
      </c>
      <c r="U88" s="263">
        <v>460</v>
      </c>
      <c r="V88" s="15" t="s">
        <v>184</v>
      </c>
      <c r="W88" s="15" t="s">
        <v>11</v>
      </c>
      <c r="X88" s="15">
        <v>90</v>
      </c>
      <c r="Y88" s="15">
        <v>45</v>
      </c>
      <c r="Z88" s="11">
        <v>2400000</v>
      </c>
      <c r="AA88" s="14"/>
      <c r="AB88" s="13" t="s">
        <v>5</v>
      </c>
      <c r="AC88" s="269" t="s">
        <v>1237</v>
      </c>
      <c r="AD88" s="295">
        <f t="shared" si="3"/>
        <v>38440.6</v>
      </c>
      <c r="AE88" s="6"/>
      <c r="AF88" s="6"/>
    </row>
    <row r="89" spans="1:32" ht="30.75" customHeight="1">
      <c r="A89" s="95">
        <v>85</v>
      </c>
      <c r="B89" s="95">
        <v>45178</v>
      </c>
      <c r="C89" s="95" t="s">
        <v>1236</v>
      </c>
      <c r="D89" s="95" t="s">
        <v>1235</v>
      </c>
      <c r="E89" s="95" t="s">
        <v>2</v>
      </c>
      <c r="F89" s="111" t="s">
        <v>1234</v>
      </c>
      <c r="G89" s="97" t="s">
        <v>1233</v>
      </c>
      <c r="H89" s="98" t="s">
        <v>1232</v>
      </c>
      <c r="I89" s="97" t="s">
        <v>1231</v>
      </c>
      <c r="J89" s="99">
        <v>12071052</v>
      </c>
      <c r="K89" s="100">
        <v>12483256</v>
      </c>
      <c r="L89" s="99">
        <v>5800000</v>
      </c>
      <c r="M89" s="97"/>
      <c r="N89" s="101">
        <v>78</v>
      </c>
      <c r="O89" s="106">
        <v>46</v>
      </c>
      <c r="P89" s="112"/>
      <c r="Q89" s="125">
        <v>2465676</v>
      </c>
      <c r="R89" s="97">
        <v>6</v>
      </c>
      <c r="S89" s="110">
        <v>2465676</v>
      </c>
      <c r="T89" s="264">
        <f t="shared" si="2"/>
        <v>14948932</v>
      </c>
      <c r="U89" s="263">
        <v>730</v>
      </c>
      <c r="V89" s="15" t="s">
        <v>1230</v>
      </c>
      <c r="W89" s="15" t="s">
        <v>11</v>
      </c>
      <c r="X89" s="13"/>
      <c r="Y89" s="15"/>
      <c r="Z89" s="11"/>
      <c r="AA89" s="14"/>
      <c r="AB89" s="15" t="s">
        <v>31</v>
      </c>
      <c r="AC89" s="269" t="s">
        <v>1229</v>
      </c>
      <c r="AD89" s="295">
        <f t="shared" si="3"/>
        <v>20477.989041095891</v>
      </c>
      <c r="AE89" s="6"/>
      <c r="AF89" s="6"/>
    </row>
    <row r="90" spans="1:32" ht="30.75" customHeight="1">
      <c r="A90" s="95">
        <v>86</v>
      </c>
      <c r="B90" s="154">
        <v>46263</v>
      </c>
      <c r="C90" s="127" t="s">
        <v>1228</v>
      </c>
      <c r="D90" s="127" t="s">
        <v>958</v>
      </c>
      <c r="E90" s="127" t="s">
        <v>1227</v>
      </c>
      <c r="F90" s="111" t="s">
        <v>1226</v>
      </c>
      <c r="G90" s="176" t="s">
        <v>1225</v>
      </c>
      <c r="H90" s="122" t="s">
        <v>1224</v>
      </c>
      <c r="I90" s="122">
        <v>15.022017</v>
      </c>
      <c r="J90" s="177">
        <v>12460493</v>
      </c>
      <c r="K90" s="100">
        <v>12450082</v>
      </c>
      <c r="L90" s="119"/>
      <c r="M90" s="178"/>
      <c r="N90" s="178">
        <v>5</v>
      </c>
      <c r="O90" s="179"/>
      <c r="P90" s="112"/>
      <c r="Q90" s="113">
        <v>5992606</v>
      </c>
      <c r="R90" s="170">
        <v>12</v>
      </c>
      <c r="S90" s="114">
        <v>5992606</v>
      </c>
      <c r="T90" s="264">
        <f t="shared" si="2"/>
        <v>18442688</v>
      </c>
      <c r="U90" s="263">
        <v>536</v>
      </c>
      <c r="V90" s="58" t="s">
        <v>321</v>
      </c>
      <c r="W90" s="27" t="s">
        <v>11</v>
      </c>
      <c r="X90" s="27">
        <v>70</v>
      </c>
      <c r="Y90" s="15">
        <v>53</v>
      </c>
      <c r="Z90" s="11">
        <v>3150690</v>
      </c>
      <c r="AA90" s="14"/>
      <c r="AB90" s="13" t="s">
        <v>5</v>
      </c>
      <c r="AC90" s="271" t="s">
        <v>144</v>
      </c>
      <c r="AD90" s="295">
        <f t="shared" si="3"/>
        <v>34408</v>
      </c>
      <c r="AE90" s="6"/>
      <c r="AF90" s="6"/>
    </row>
    <row r="91" spans="1:32" ht="30.75" customHeight="1">
      <c r="A91" s="95">
        <v>87</v>
      </c>
      <c r="B91" s="154">
        <v>43065</v>
      </c>
      <c r="C91" s="180" t="s">
        <v>1223</v>
      </c>
      <c r="D91" s="137" t="s">
        <v>1003</v>
      </c>
      <c r="E91" s="154" t="s">
        <v>15</v>
      </c>
      <c r="F91" s="96" t="s">
        <v>1222</v>
      </c>
      <c r="G91" s="107" t="s">
        <v>1221</v>
      </c>
      <c r="H91" s="155" t="s">
        <v>1220</v>
      </c>
      <c r="I91" s="181" t="s">
        <v>1219</v>
      </c>
      <c r="J91" s="131">
        <v>11224265</v>
      </c>
      <c r="K91" s="100">
        <v>12308166.949999999</v>
      </c>
      <c r="L91" s="99">
        <v>11925180</v>
      </c>
      <c r="M91" s="97"/>
      <c r="N91" s="101">
        <v>95</v>
      </c>
      <c r="O91" s="181">
        <v>96</v>
      </c>
      <c r="P91" s="102" t="s">
        <v>1218</v>
      </c>
      <c r="Q91" s="125">
        <v>2649671</v>
      </c>
      <c r="R91" s="182">
        <v>7</v>
      </c>
      <c r="S91" s="110">
        <v>2649671</v>
      </c>
      <c r="T91" s="264">
        <f t="shared" si="2"/>
        <v>14957837.949999999</v>
      </c>
      <c r="U91" s="263">
        <v>665</v>
      </c>
      <c r="V91" s="15" t="s">
        <v>1217</v>
      </c>
      <c r="W91" s="15" t="s">
        <v>58</v>
      </c>
      <c r="X91" s="13">
        <v>80</v>
      </c>
      <c r="Y91" s="15">
        <v>57.5</v>
      </c>
      <c r="Z91" s="48">
        <v>1523400</v>
      </c>
      <c r="AA91" s="40" t="s">
        <v>1216</v>
      </c>
      <c r="AB91" s="15" t="s">
        <v>5</v>
      </c>
      <c r="AC91" s="269" t="s">
        <v>1215</v>
      </c>
      <c r="AD91" s="295">
        <f t="shared" si="3"/>
        <v>22492.98939849624</v>
      </c>
      <c r="AE91" s="6"/>
      <c r="AF91" s="6"/>
    </row>
    <row r="92" spans="1:32" ht="30.75" customHeight="1">
      <c r="A92" s="95">
        <v>88</v>
      </c>
      <c r="B92" s="154">
        <v>45147</v>
      </c>
      <c r="C92" s="154" t="s">
        <v>1214</v>
      </c>
      <c r="D92" s="95" t="s">
        <v>220</v>
      </c>
      <c r="E92" s="154" t="s">
        <v>867</v>
      </c>
      <c r="F92" s="111" t="s">
        <v>1213</v>
      </c>
      <c r="G92" s="115" t="s">
        <v>1212</v>
      </c>
      <c r="H92" s="155" t="s">
        <v>1109</v>
      </c>
      <c r="I92" s="181" t="s">
        <v>672</v>
      </c>
      <c r="J92" s="131">
        <v>11606302</v>
      </c>
      <c r="K92" s="100">
        <v>12154225</v>
      </c>
      <c r="L92" s="99">
        <v>5300000</v>
      </c>
      <c r="M92" s="123"/>
      <c r="N92" s="183">
        <v>62</v>
      </c>
      <c r="O92" s="181">
        <v>43</v>
      </c>
      <c r="P92" s="112" t="s">
        <v>1211</v>
      </c>
      <c r="Q92" s="125">
        <v>8111721</v>
      </c>
      <c r="R92" s="182">
        <v>18</v>
      </c>
      <c r="S92" s="110">
        <v>8111721</v>
      </c>
      <c r="T92" s="264">
        <f t="shared" si="2"/>
        <v>20265946</v>
      </c>
      <c r="U92" s="263">
        <v>1000</v>
      </c>
      <c r="V92" s="15" t="s">
        <v>793</v>
      </c>
      <c r="W92" s="15" t="s">
        <v>58</v>
      </c>
      <c r="X92" s="15">
        <v>8</v>
      </c>
      <c r="Y92" s="15">
        <v>10</v>
      </c>
      <c r="Z92" s="48">
        <v>811173</v>
      </c>
      <c r="AA92" s="14"/>
      <c r="AB92" s="15" t="s">
        <v>5</v>
      </c>
      <c r="AC92" s="271" t="s">
        <v>1210</v>
      </c>
      <c r="AD92" s="295">
        <f t="shared" si="3"/>
        <v>20265.946</v>
      </c>
      <c r="AE92" s="6"/>
      <c r="AF92" s="6"/>
    </row>
    <row r="93" spans="1:32" ht="30.75" customHeight="1">
      <c r="A93" s="95">
        <v>89</v>
      </c>
      <c r="B93" s="305">
        <v>46251</v>
      </c>
      <c r="C93" s="154" t="s">
        <v>1209</v>
      </c>
      <c r="D93" s="95" t="s">
        <v>732</v>
      </c>
      <c r="E93" s="154" t="s">
        <v>807</v>
      </c>
      <c r="F93" s="111" t="s">
        <v>1208</v>
      </c>
      <c r="G93" s="146" t="s">
        <v>1207</v>
      </c>
      <c r="H93" s="184" t="s">
        <v>1206</v>
      </c>
      <c r="I93" s="185" t="s">
        <v>53</v>
      </c>
      <c r="J93" s="177">
        <v>12068702</v>
      </c>
      <c r="K93" s="186">
        <v>11912403.789999999</v>
      </c>
      <c r="L93" s="119"/>
      <c r="M93" s="120"/>
      <c r="N93" s="120">
        <v>15</v>
      </c>
      <c r="O93" s="179"/>
      <c r="P93" s="112"/>
      <c r="Q93" s="113">
        <v>4310957</v>
      </c>
      <c r="R93" s="184">
        <v>10</v>
      </c>
      <c r="S93" s="114">
        <v>4310957</v>
      </c>
      <c r="T93" s="264">
        <f t="shared" si="2"/>
        <v>16223360.789999999</v>
      </c>
      <c r="U93" s="263">
        <v>800</v>
      </c>
      <c r="V93" s="27" t="s">
        <v>1137</v>
      </c>
      <c r="W93" s="27" t="s">
        <v>11</v>
      </c>
      <c r="X93" s="27">
        <v>95</v>
      </c>
      <c r="Y93" s="29">
        <v>42</v>
      </c>
      <c r="Z93" s="70">
        <v>1799521</v>
      </c>
      <c r="AA93" s="14"/>
      <c r="AB93" s="13" t="s">
        <v>5</v>
      </c>
      <c r="AC93" s="271" t="s">
        <v>1205</v>
      </c>
      <c r="AD93" s="295">
        <f t="shared" si="3"/>
        <v>20279.2009875</v>
      </c>
      <c r="AE93" s="6"/>
      <c r="AF93" s="6"/>
    </row>
    <row r="94" spans="1:32" ht="30.75" customHeight="1">
      <c r="A94" s="95">
        <v>90</v>
      </c>
      <c r="B94" s="154">
        <v>45186</v>
      </c>
      <c r="C94" s="171" t="s">
        <v>1204</v>
      </c>
      <c r="D94" s="95" t="s">
        <v>1203</v>
      </c>
      <c r="E94" s="154" t="s">
        <v>1202</v>
      </c>
      <c r="F94" s="111" t="s">
        <v>1201</v>
      </c>
      <c r="G94" s="187" t="s">
        <v>1200</v>
      </c>
      <c r="H94" s="155" t="s">
        <v>1199</v>
      </c>
      <c r="I94" s="181" t="s">
        <v>795</v>
      </c>
      <c r="J94" s="131">
        <v>11294008</v>
      </c>
      <c r="K94" s="188">
        <v>11828029.52</v>
      </c>
      <c r="L94" s="99">
        <v>9000000</v>
      </c>
      <c r="M94" s="97"/>
      <c r="N94" s="101">
        <v>90</v>
      </c>
      <c r="O94" s="189">
        <v>76</v>
      </c>
      <c r="P94" s="112"/>
      <c r="Q94" s="125">
        <v>512529</v>
      </c>
      <c r="R94" s="182">
        <v>1</v>
      </c>
      <c r="S94" s="110">
        <v>512529</v>
      </c>
      <c r="T94" s="264">
        <f t="shared" si="2"/>
        <v>12340558.52</v>
      </c>
      <c r="U94" s="263">
        <v>380</v>
      </c>
      <c r="V94" s="15" t="s">
        <v>1198</v>
      </c>
      <c r="W94" s="15" t="s">
        <v>11</v>
      </c>
      <c r="X94" s="13">
        <v>100</v>
      </c>
      <c r="Y94" s="15">
        <v>100</v>
      </c>
      <c r="Z94" s="48">
        <v>512236</v>
      </c>
      <c r="AA94" s="14">
        <v>76</v>
      </c>
      <c r="AB94" s="15" t="s">
        <v>31</v>
      </c>
      <c r="AC94" s="282" t="s">
        <v>1197</v>
      </c>
      <c r="AD94" s="295">
        <f t="shared" si="3"/>
        <v>32475.153999999999</v>
      </c>
      <c r="AE94" s="6"/>
      <c r="AF94" s="6"/>
    </row>
    <row r="95" spans="1:32" s="22" customFormat="1" ht="30.75" customHeight="1">
      <c r="A95" s="95">
        <v>91</v>
      </c>
      <c r="B95" s="154">
        <v>44100</v>
      </c>
      <c r="C95" s="171" t="s">
        <v>1196</v>
      </c>
      <c r="D95" s="105" t="s">
        <v>1003</v>
      </c>
      <c r="E95" s="171" t="s">
        <v>15</v>
      </c>
      <c r="F95" s="96" t="s">
        <v>1195</v>
      </c>
      <c r="G95" s="97" t="s">
        <v>1194</v>
      </c>
      <c r="H95" s="155" t="s">
        <v>1193</v>
      </c>
      <c r="I95" s="181" t="s">
        <v>1192</v>
      </c>
      <c r="J95" s="131">
        <v>10796008</v>
      </c>
      <c r="K95" s="188">
        <v>11686950</v>
      </c>
      <c r="L95" s="99">
        <v>6081164</v>
      </c>
      <c r="M95" s="97"/>
      <c r="N95" s="101">
        <v>75</v>
      </c>
      <c r="O95" s="97">
        <v>52</v>
      </c>
      <c r="P95" s="112">
        <v>203</v>
      </c>
      <c r="Q95" s="165">
        <v>11525348</v>
      </c>
      <c r="R95" s="182">
        <v>22</v>
      </c>
      <c r="S95" s="110">
        <v>11525348</v>
      </c>
      <c r="T95" s="264">
        <f t="shared" si="2"/>
        <v>23212298</v>
      </c>
      <c r="U95" s="263">
        <v>705</v>
      </c>
      <c r="V95" s="15" t="s">
        <v>1191</v>
      </c>
      <c r="W95" s="15" t="s">
        <v>1190</v>
      </c>
      <c r="X95" s="15">
        <v>75</v>
      </c>
      <c r="Y95" s="15">
        <v>39</v>
      </c>
      <c r="Z95" s="48">
        <v>4435056</v>
      </c>
      <c r="AA95" s="14"/>
      <c r="AB95" s="15" t="s">
        <v>5</v>
      </c>
      <c r="AC95" s="269" t="s">
        <v>1189</v>
      </c>
      <c r="AD95" s="295">
        <f t="shared" si="3"/>
        <v>32925.245390070922</v>
      </c>
      <c r="AE95" s="23"/>
      <c r="AF95" s="23"/>
    </row>
    <row r="96" spans="1:32" s="22" customFormat="1" ht="30.75" customHeight="1">
      <c r="A96" s="95">
        <v>92</v>
      </c>
      <c r="B96" s="215">
        <v>45190</v>
      </c>
      <c r="C96" s="171" t="s">
        <v>1188</v>
      </c>
      <c r="D96" s="95" t="s">
        <v>220</v>
      </c>
      <c r="E96" s="95" t="s">
        <v>867</v>
      </c>
      <c r="F96" s="111" t="s">
        <v>1187</v>
      </c>
      <c r="G96" s="190" t="s">
        <v>1186</v>
      </c>
      <c r="H96" s="98" t="s">
        <v>1185</v>
      </c>
      <c r="I96" s="181" t="s">
        <v>1184</v>
      </c>
      <c r="J96" s="131">
        <v>10846539</v>
      </c>
      <c r="K96" s="188">
        <v>11623349</v>
      </c>
      <c r="L96" s="99">
        <v>3111348</v>
      </c>
      <c r="M96" s="191"/>
      <c r="N96" s="98">
        <v>58</v>
      </c>
      <c r="O96" s="181">
        <v>27</v>
      </c>
      <c r="P96" s="112" t="s">
        <v>1183</v>
      </c>
      <c r="Q96" s="125">
        <v>3717650</v>
      </c>
      <c r="R96" s="182">
        <v>9</v>
      </c>
      <c r="S96" s="110">
        <v>3717650</v>
      </c>
      <c r="T96" s="264">
        <f t="shared" si="2"/>
        <v>15340999</v>
      </c>
      <c r="U96" s="263">
        <v>860</v>
      </c>
      <c r="V96" s="15" t="s">
        <v>1182</v>
      </c>
      <c r="W96" s="15" t="s">
        <v>11</v>
      </c>
      <c r="X96" s="15">
        <v>52</v>
      </c>
      <c r="Y96" s="15">
        <v>46</v>
      </c>
      <c r="Z96" s="48">
        <v>1728677</v>
      </c>
      <c r="AA96" s="14"/>
      <c r="AB96" s="15" t="s">
        <v>31</v>
      </c>
      <c r="AC96" s="271" t="s">
        <v>1181</v>
      </c>
      <c r="AD96" s="295">
        <f t="shared" si="3"/>
        <v>17838.370930232559</v>
      </c>
      <c r="AE96" s="23"/>
      <c r="AF96" s="23"/>
    </row>
    <row r="97" spans="1:32" ht="30.75" customHeight="1">
      <c r="A97" s="95">
        <v>93</v>
      </c>
      <c r="B97" s="154">
        <v>43035</v>
      </c>
      <c r="C97" s="154" t="s">
        <v>1180</v>
      </c>
      <c r="D97" s="95" t="s">
        <v>501</v>
      </c>
      <c r="E97" s="95" t="s">
        <v>882</v>
      </c>
      <c r="F97" s="135" t="s">
        <v>1179</v>
      </c>
      <c r="G97" s="192" t="s">
        <v>1178</v>
      </c>
      <c r="H97" s="98" t="s">
        <v>1177</v>
      </c>
      <c r="I97" s="181" t="s">
        <v>506</v>
      </c>
      <c r="J97" s="131">
        <v>10542672</v>
      </c>
      <c r="K97" s="193">
        <v>11567193</v>
      </c>
      <c r="L97" s="108">
        <v>7704948</v>
      </c>
      <c r="M97" s="98"/>
      <c r="N97" s="101">
        <v>100</v>
      </c>
      <c r="O97" s="181">
        <v>66</v>
      </c>
      <c r="P97" s="102" t="s">
        <v>1176</v>
      </c>
      <c r="Q97" s="125">
        <v>8061414</v>
      </c>
      <c r="R97" s="182">
        <v>18</v>
      </c>
      <c r="S97" s="110">
        <v>8061414</v>
      </c>
      <c r="T97" s="264">
        <f t="shared" si="2"/>
        <v>19628607</v>
      </c>
      <c r="U97" s="263">
        <v>500</v>
      </c>
      <c r="V97" s="13" t="s">
        <v>1175</v>
      </c>
      <c r="W97" s="13" t="s">
        <v>190</v>
      </c>
      <c r="X97" s="13">
        <v>100</v>
      </c>
      <c r="Y97" s="15">
        <v>100</v>
      </c>
      <c r="Z97" s="57">
        <v>4931021</v>
      </c>
      <c r="AA97" s="40" t="s">
        <v>1167</v>
      </c>
      <c r="AB97" s="42" t="s">
        <v>31</v>
      </c>
      <c r="AC97" s="270" t="s">
        <v>207</v>
      </c>
      <c r="AD97" s="295">
        <f t="shared" si="3"/>
        <v>39257.214</v>
      </c>
      <c r="AE97" s="6"/>
      <c r="AF97" s="6"/>
    </row>
    <row r="98" spans="1:32" ht="30.75" customHeight="1">
      <c r="A98" s="95">
        <v>94</v>
      </c>
      <c r="B98" s="309">
        <v>41002</v>
      </c>
      <c r="C98" s="171" t="s">
        <v>1174</v>
      </c>
      <c r="D98" s="105" t="s">
        <v>46</v>
      </c>
      <c r="E98" s="171" t="s">
        <v>1173</v>
      </c>
      <c r="F98" s="135" t="s">
        <v>1172</v>
      </c>
      <c r="G98" s="97" t="s">
        <v>1171</v>
      </c>
      <c r="H98" s="194" t="s">
        <v>1170</v>
      </c>
      <c r="I98" s="195" t="s">
        <v>861</v>
      </c>
      <c r="J98" s="131">
        <v>9973530</v>
      </c>
      <c r="K98" s="142">
        <v>11416804</v>
      </c>
      <c r="L98" s="99">
        <v>11416000</v>
      </c>
      <c r="M98" s="97"/>
      <c r="N98" s="106">
        <v>100</v>
      </c>
      <c r="O98" s="189">
        <v>100</v>
      </c>
      <c r="P98" s="140" t="s">
        <v>398</v>
      </c>
      <c r="Q98" s="125">
        <v>3989771</v>
      </c>
      <c r="R98" s="182">
        <v>10</v>
      </c>
      <c r="S98" s="110">
        <v>3989771</v>
      </c>
      <c r="T98" s="264">
        <f t="shared" si="2"/>
        <v>15406575</v>
      </c>
      <c r="U98" s="263">
        <v>732</v>
      </c>
      <c r="V98" s="15" t="s">
        <v>1169</v>
      </c>
      <c r="W98" s="15" t="s">
        <v>1168</v>
      </c>
      <c r="X98" s="13">
        <v>100</v>
      </c>
      <c r="Y98" s="13">
        <v>100</v>
      </c>
      <c r="Z98" s="48">
        <v>3946136</v>
      </c>
      <c r="AA98" s="14" t="s">
        <v>1167</v>
      </c>
      <c r="AB98" s="60" t="s">
        <v>5</v>
      </c>
      <c r="AC98" s="283">
        <v>1</v>
      </c>
      <c r="AD98" s="295">
        <f t="shared" si="3"/>
        <v>21047.233606557376</v>
      </c>
      <c r="AE98" s="6"/>
      <c r="AF98" s="6"/>
    </row>
    <row r="99" spans="1:32" ht="30.75" customHeight="1">
      <c r="A99" s="95">
        <v>95</v>
      </c>
      <c r="B99" s="154">
        <v>45206</v>
      </c>
      <c r="C99" s="154" t="s">
        <v>1166</v>
      </c>
      <c r="D99" s="95" t="s">
        <v>1165</v>
      </c>
      <c r="E99" s="154" t="s">
        <v>390</v>
      </c>
      <c r="F99" s="111" t="s">
        <v>1164</v>
      </c>
      <c r="G99" s="97" t="s">
        <v>1163</v>
      </c>
      <c r="H99" s="155" t="s">
        <v>1074</v>
      </c>
      <c r="I99" s="181" t="s">
        <v>1073</v>
      </c>
      <c r="J99" s="131">
        <v>11269480</v>
      </c>
      <c r="K99" s="188">
        <v>11251671</v>
      </c>
      <c r="L99" s="99">
        <v>4249660</v>
      </c>
      <c r="M99" s="97"/>
      <c r="N99" s="98">
        <v>60</v>
      </c>
      <c r="O99" s="181">
        <v>38</v>
      </c>
      <c r="P99" s="112"/>
      <c r="Q99" s="125">
        <v>11105076</v>
      </c>
      <c r="R99" s="182">
        <v>25</v>
      </c>
      <c r="S99" s="110">
        <v>11105076</v>
      </c>
      <c r="T99" s="264">
        <f t="shared" si="2"/>
        <v>22356747</v>
      </c>
      <c r="U99" s="263">
        <v>550</v>
      </c>
      <c r="V99" s="15" t="s">
        <v>553</v>
      </c>
      <c r="W99" s="15" t="s">
        <v>11</v>
      </c>
      <c r="X99" s="15">
        <v>100</v>
      </c>
      <c r="Y99" s="15">
        <v>98</v>
      </c>
      <c r="Z99" s="48">
        <v>10928431</v>
      </c>
      <c r="AA99" s="14"/>
      <c r="AB99" s="15" t="s">
        <v>5</v>
      </c>
      <c r="AC99" s="283" t="s">
        <v>1072</v>
      </c>
      <c r="AD99" s="295">
        <f t="shared" si="3"/>
        <v>40648.630909090913</v>
      </c>
      <c r="AE99" s="6"/>
      <c r="AF99" s="6"/>
    </row>
    <row r="100" spans="1:32" ht="30.75" customHeight="1">
      <c r="A100" s="95">
        <v>96</v>
      </c>
      <c r="B100" s="154">
        <v>44112</v>
      </c>
      <c r="C100" s="171" t="s">
        <v>1162</v>
      </c>
      <c r="D100" s="137" t="s">
        <v>848</v>
      </c>
      <c r="E100" s="95" t="s">
        <v>15</v>
      </c>
      <c r="F100" s="135" t="s">
        <v>1161</v>
      </c>
      <c r="G100" s="190" t="s">
        <v>730</v>
      </c>
      <c r="H100" s="98" t="s">
        <v>1160</v>
      </c>
      <c r="I100" s="181" t="s">
        <v>1159</v>
      </c>
      <c r="J100" s="131">
        <v>10082300</v>
      </c>
      <c r="K100" s="188">
        <v>10868329</v>
      </c>
      <c r="L100" s="99">
        <v>7729911</v>
      </c>
      <c r="M100" s="97"/>
      <c r="N100" s="101">
        <v>100</v>
      </c>
      <c r="O100" s="181">
        <v>71</v>
      </c>
      <c r="P100" s="112">
        <v>217</v>
      </c>
      <c r="Q100" s="125">
        <v>2819648</v>
      </c>
      <c r="R100" s="182">
        <v>8</v>
      </c>
      <c r="S100" s="110">
        <v>2819648</v>
      </c>
      <c r="T100" s="264">
        <f t="shared" si="2"/>
        <v>13687977</v>
      </c>
      <c r="U100" s="263">
        <v>396</v>
      </c>
      <c r="V100" s="15" t="s">
        <v>1158</v>
      </c>
      <c r="W100" s="15" t="s">
        <v>285</v>
      </c>
      <c r="X100" s="13">
        <v>100</v>
      </c>
      <c r="Y100" s="15">
        <v>100</v>
      </c>
      <c r="Z100" s="48">
        <v>3395000</v>
      </c>
      <c r="AA100" s="14">
        <v>170</v>
      </c>
      <c r="AB100" s="15" t="s">
        <v>5</v>
      </c>
      <c r="AC100" s="283" t="s">
        <v>1157</v>
      </c>
      <c r="AD100" s="295">
        <f t="shared" si="3"/>
        <v>34565.598484848488</v>
      </c>
      <c r="AE100" s="6"/>
      <c r="AF100" s="6"/>
    </row>
    <row r="101" spans="1:32" ht="30.75" customHeight="1">
      <c r="A101" s="95">
        <v>97</v>
      </c>
      <c r="B101" s="215">
        <v>43057</v>
      </c>
      <c r="C101" s="180" t="s">
        <v>1156</v>
      </c>
      <c r="D101" s="137" t="s">
        <v>101</v>
      </c>
      <c r="E101" s="95" t="s">
        <v>527</v>
      </c>
      <c r="F101" s="135" t="s">
        <v>1155</v>
      </c>
      <c r="G101" s="182" t="s">
        <v>1154</v>
      </c>
      <c r="H101" s="98" t="s">
        <v>1153</v>
      </c>
      <c r="I101" s="181" t="s">
        <v>1152</v>
      </c>
      <c r="J101" s="131">
        <v>9328556</v>
      </c>
      <c r="K101" s="188">
        <v>10732471</v>
      </c>
      <c r="L101" s="99">
        <v>10050871</v>
      </c>
      <c r="M101" s="97">
        <v>100</v>
      </c>
      <c r="N101" s="101">
        <v>100</v>
      </c>
      <c r="O101" s="181">
        <v>100</v>
      </c>
      <c r="P101" s="102" t="s">
        <v>572</v>
      </c>
      <c r="Q101" s="196">
        <v>3950385</v>
      </c>
      <c r="R101" s="182">
        <v>9</v>
      </c>
      <c r="S101" s="197">
        <v>3950385</v>
      </c>
      <c r="T101" s="264">
        <f t="shared" si="2"/>
        <v>14682856</v>
      </c>
      <c r="U101" s="263">
        <v>270</v>
      </c>
      <c r="V101" s="21" t="s">
        <v>629</v>
      </c>
      <c r="W101" s="15" t="s">
        <v>190</v>
      </c>
      <c r="X101" s="13">
        <v>100</v>
      </c>
      <c r="Y101" s="15">
        <v>100</v>
      </c>
      <c r="Z101" s="48">
        <v>3918138</v>
      </c>
      <c r="AA101" s="40" t="s">
        <v>1151</v>
      </c>
      <c r="AB101" s="39" t="s">
        <v>84</v>
      </c>
      <c r="AC101" s="270" t="s">
        <v>627</v>
      </c>
      <c r="AD101" s="295">
        <f t="shared" si="3"/>
        <v>54380.948148148149</v>
      </c>
      <c r="AE101" s="6"/>
      <c r="AF101" s="6"/>
    </row>
    <row r="102" spans="1:32" ht="30.75" customHeight="1">
      <c r="A102" s="95">
        <v>98</v>
      </c>
      <c r="B102" s="309">
        <v>42027</v>
      </c>
      <c r="C102" s="171" t="s">
        <v>1150</v>
      </c>
      <c r="D102" s="105" t="s">
        <v>1149</v>
      </c>
      <c r="E102" s="105" t="s">
        <v>1148</v>
      </c>
      <c r="F102" s="135" t="s">
        <v>1147</v>
      </c>
      <c r="G102" s="182" t="s">
        <v>1146</v>
      </c>
      <c r="H102" s="97" t="s">
        <v>1145</v>
      </c>
      <c r="I102" s="198" t="s">
        <v>1144</v>
      </c>
      <c r="J102" s="131">
        <v>10682406</v>
      </c>
      <c r="K102" s="193">
        <v>10652297</v>
      </c>
      <c r="L102" s="108">
        <v>8940642</v>
      </c>
      <c r="M102" s="98"/>
      <c r="N102" s="101">
        <v>100</v>
      </c>
      <c r="O102" s="198">
        <v>83.93</v>
      </c>
      <c r="P102" s="102" t="s">
        <v>842</v>
      </c>
      <c r="Q102" s="199">
        <v>2304577</v>
      </c>
      <c r="R102" s="155">
        <v>5</v>
      </c>
      <c r="S102" s="200">
        <v>2304577</v>
      </c>
      <c r="T102" s="264">
        <f t="shared" si="2"/>
        <v>12956874</v>
      </c>
      <c r="U102" s="263">
        <v>235</v>
      </c>
      <c r="V102" s="12" t="s">
        <v>1026</v>
      </c>
      <c r="W102" s="12" t="s">
        <v>190</v>
      </c>
      <c r="X102" s="12">
        <v>100</v>
      </c>
      <c r="Y102" s="16">
        <v>100</v>
      </c>
      <c r="Z102" s="49">
        <v>1800000</v>
      </c>
      <c r="AA102" s="40" t="s">
        <v>945</v>
      </c>
      <c r="AB102" s="42" t="s">
        <v>31</v>
      </c>
      <c r="AC102" s="283" t="s">
        <v>1143</v>
      </c>
      <c r="AD102" s="295">
        <f t="shared" si="3"/>
        <v>55135.634042553189</v>
      </c>
      <c r="AE102" s="6"/>
      <c r="AF102" s="6"/>
    </row>
    <row r="103" spans="1:32" ht="30.75" customHeight="1">
      <c r="A103" s="95">
        <v>99</v>
      </c>
      <c r="B103" s="154">
        <v>45194</v>
      </c>
      <c r="C103" s="171" t="s">
        <v>1142</v>
      </c>
      <c r="D103" s="95" t="s">
        <v>46</v>
      </c>
      <c r="E103" s="95" t="s">
        <v>1141</v>
      </c>
      <c r="F103" s="111" t="s">
        <v>1140</v>
      </c>
      <c r="G103" s="182" t="s">
        <v>1139</v>
      </c>
      <c r="H103" s="98" t="s">
        <v>485</v>
      </c>
      <c r="I103" s="181" t="s">
        <v>1138</v>
      </c>
      <c r="J103" s="131">
        <v>9417682</v>
      </c>
      <c r="K103" s="188">
        <v>10585118</v>
      </c>
      <c r="L103" s="99">
        <v>8634121</v>
      </c>
      <c r="M103" s="97"/>
      <c r="N103" s="98">
        <v>85</v>
      </c>
      <c r="O103" s="181">
        <v>81</v>
      </c>
      <c r="P103" s="112"/>
      <c r="Q103" s="125">
        <v>5014911</v>
      </c>
      <c r="R103" s="182">
        <v>12</v>
      </c>
      <c r="S103" s="110">
        <v>5014911</v>
      </c>
      <c r="T103" s="264">
        <f t="shared" si="2"/>
        <v>15600029</v>
      </c>
      <c r="U103" s="263">
        <v>600</v>
      </c>
      <c r="V103" s="15" t="s">
        <v>1137</v>
      </c>
      <c r="W103" s="15" t="s">
        <v>11</v>
      </c>
      <c r="X103" s="15">
        <v>100</v>
      </c>
      <c r="Y103" s="15">
        <v>93</v>
      </c>
      <c r="Z103" s="48">
        <v>4668749</v>
      </c>
      <c r="AA103" s="14"/>
      <c r="AB103" s="15" t="s">
        <v>84</v>
      </c>
      <c r="AC103" s="271" t="s">
        <v>1136</v>
      </c>
      <c r="AD103" s="295">
        <f t="shared" si="3"/>
        <v>26000.048333333332</v>
      </c>
      <c r="AE103" s="6"/>
      <c r="AF103" s="6"/>
    </row>
    <row r="104" spans="1:32" ht="30.75" customHeight="1">
      <c r="A104" s="95">
        <v>100</v>
      </c>
      <c r="B104" s="154">
        <v>45192</v>
      </c>
      <c r="C104" s="171" t="s">
        <v>1135</v>
      </c>
      <c r="D104" s="95" t="s">
        <v>1120</v>
      </c>
      <c r="E104" s="95" t="s">
        <v>1134</v>
      </c>
      <c r="F104" s="111" t="s">
        <v>1133</v>
      </c>
      <c r="G104" s="182" t="s">
        <v>1132</v>
      </c>
      <c r="H104" s="98" t="s">
        <v>1131</v>
      </c>
      <c r="I104" s="181" t="s">
        <v>1130</v>
      </c>
      <c r="J104" s="131">
        <v>10097281</v>
      </c>
      <c r="K104" s="188">
        <v>10546085</v>
      </c>
      <c r="L104" s="99">
        <v>4050000</v>
      </c>
      <c r="M104" s="99"/>
      <c r="N104" s="98">
        <v>80</v>
      </c>
      <c r="O104" s="181">
        <v>38</v>
      </c>
      <c r="P104" s="112"/>
      <c r="Q104" s="125">
        <v>2506772</v>
      </c>
      <c r="R104" s="182">
        <v>6</v>
      </c>
      <c r="S104" s="110">
        <v>2506772</v>
      </c>
      <c r="T104" s="264">
        <f t="shared" si="2"/>
        <v>13052857</v>
      </c>
      <c r="U104" s="263">
        <v>460</v>
      </c>
      <c r="V104" s="15" t="s">
        <v>1129</v>
      </c>
      <c r="W104" s="15" t="s">
        <v>11</v>
      </c>
      <c r="X104" s="15"/>
      <c r="Y104" s="15"/>
      <c r="Z104" s="48"/>
      <c r="AA104" s="14"/>
      <c r="AB104" s="15" t="s">
        <v>5</v>
      </c>
      <c r="AC104" s="269" t="s">
        <v>1128</v>
      </c>
      <c r="AD104" s="295">
        <f t="shared" si="3"/>
        <v>28375.776086956521</v>
      </c>
      <c r="AE104" s="6"/>
      <c r="AF104" s="6"/>
    </row>
    <row r="105" spans="1:32" ht="30.75" customHeight="1">
      <c r="A105" s="95">
        <v>101</v>
      </c>
      <c r="B105" s="215">
        <v>41010</v>
      </c>
      <c r="C105" s="171" t="s">
        <v>1127</v>
      </c>
      <c r="D105" s="95" t="s">
        <v>50</v>
      </c>
      <c r="E105" s="105" t="s">
        <v>49</v>
      </c>
      <c r="F105" s="201" t="s">
        <v>1126</v>
      </c>
      <c r="G105" s="182" t="s">
        <v>1125</v>
      </c>
      <c r="H105" s="97" t="s">
        <v>1124</v>
      </c>
      <c r="I105" s="181" t="s">
        <v>632</v>
      </c>
      <c r="J105" s="108">
        <v>8256626.1200000001</v>
      </c>
      <c r="K105" s="188">
        <v>10437714</v>
      </c>
      <c r="L105" s="202">
        <v>8570000</v>
      </c>
      <c r="M105" s="106"/>
      <c r="N105" s="106">
        <v>100</v>
      </c>
      <c r="O105" s="189">
        <v>100</v>
      </c>
      <c r="P105" s="102" t="s">
        <v>574</v>
      </c>
      <c r="Q105" s="203">
        <v>1689258</v>
      </c>
      <c r="R105" s="182">
        <v>7</v>
      </c>
      <c r="S105" s="200">
        <v>1689258</v>
      </c>
      <c r="T105" s="264">
        <f t="shared" si="2"/>
        <v>12126972</v>
      </c>
      <c r="U105" s="263">
        <v>370</v>
      </c>
      <c r="V105" s="15" t="s">
        <v>1123</v>
      </c>
      <c r="W105" s="21" t="s">
        <v>825</v>
      </c>
      <c r="X105" s="13">
        <v>100</v>
      </c>
      <c r="Y105" s="13">
        <v>100</v>
      </c>
      <c r="Z105" s="48">
        <v>1347000</v>
      </c>
      <c r="AA105" s="40" t="s">
        <v>572</v>
      </c>
      <c r="AB105" s="13" t="s">
        <v>5</v>
      </c>
      <c r="AC105" s="271" t="s">
        <v>1122</v>
      </c>
      <c r="AD105" s="295">
        <f t="shared" si="3"/>
        <v>32775.599999999999</v>
      </c>
      <c r="AE105" s="6"/>
      <c r="AF105" s="6"/>
    </row>
    <row r="106" spans="1:32" ht="30.75" customHeight="1">
      <c r="A106" s="95">
        <v>102</v>
      </c>
      <c r="B106" s="95">
        <v>44099</v>
      </c>
      <c r="C106" s="105" t="s">
        <v>1121</v>
      </c>
      <c r="D106" s="204" t="s">
        <v>1120</v>
      </c>
      <c r="E106" s="205" t="s">
        <v>1119</v>
      </c>
      <c r="F106" s="135" t="s">
        <v>1118</v>
      </c>
      <c r="G106" s="206" t="s">
        <v>1117</v>
      </c>
      <c r="H106" s="98" t="s">
        <v>810</v>
      </c>
      <c r="I106" s="97" t="s">
        <v>1116</v>
      </c>
      <c r="J106" s="207">
        <v>8983488</v>
      </c>
      <c r="K106" s="100">
        <v>10304054</v>
      </c>
      <c r="L106" s="99">
        <v>6034000</v>
      </c>
      <c r="M106" s="97"/>
      <c r="N106" s="97">
        <v>80</v>
      </c>
      <c r="O106" s="101">
        <v>58</v>
      </c>
      <c r="P106" s="112"/>
      <c r="Q106" s="208">
        <v>6460456</v>
      </c>
      <c r="R106" s="97">
        <v>13</v>
      </c>
      <c r="S106" s="197">
        <v>6460456</v>
      </c>
      <c r="T106" s="264">
        <f t="shared" si="2"/>
        <v>16764510</v>
      </c>
      <c r="U106" s="263">
        <v>436</v>
      </c>
      <c r="V106" s="15" t="s">
        <v>1115</v>
      </c>
      <c r="W106" s="15" t="s">
        <v>285</v>
      </c>
      <c r="X106" s="13">
        <v>75</v>
      </c>
      <c r="Y106" s="15">
        <v>44</v>
      </c>
      <c r="Z106" s="11">
        <v>2901105</v>
      </c>
      <c r="AA106" s="14">
        <v>32</v>
      </c>
      <c r="AB106" s="15" t="s">
        <v>84</v>
      </c>
      <c r="AC106" s="269" t="s">
        <v>1114</v>
      </c>
      <c r="AD106" s="295">
        <f t="shared" si="3"/>
        <v>38450.711009174309</v>
      </c>
      <c r="AE106" s="6"/>
      <c r="AF106" s="6"/>
    </row>
    <row r="107" spans="1:32" ht="30.75" customHeight="1">
      <c r="A107" s="95">
        <v>103</v>
      </c>
      <c r="B107" s="154">
        <v>44107</v>
      </c>
      <c r="C107" s="105" t="s">
        <v>1113</v>
      </c>
      <c r="D107" s="204" t="s">
        <v>784</v>
      </c>
      <c r="E107" s="205" t="s">
        <v>1024</v>
      </c>
      <c r="F107" s="135" t="s">
        <v>1112</v>
      </c>
      <c r="G107" s="182" t="s">
        <v>1111</v>
      </c>
      <c r="H107" s="98" t="s">
        <v>1110</v>
      </c>
      <c r="I107" s="97" t="s">
        <v>1109</v>
      </c>
      <c r="J107" s="207">
        <v>9342728</v>
      </c>
      <c r="K107" s="100">
        <v>10261218.609999999</v>
      </c>
      <c r="L107" s="99">
        <v>10177274</v>
      </c>
      <c r="M107" s="97"/>
      <c r="N107" s="101">
        <v>100</v>
      </c>
      <c r="O107" s="97">
        <v>100</v>
      </c>
      <c r="P107" s="112">
        <v>64</v>
      </c>
      <c r="Q107" s="208">
        <v>6351897</v>
      </c>
      <c r="R107" s="97">
        <v>19</v>
      </c>
      <c r="S107" s="197">
        <v>6351896</v>
      </c>
      <c r="T107" s="264">
        <f t="shared" si="2"/>
        <v>16613114.609999999</v>
      </c>
      <c r="U107" s="263">
        <v>545</v>
      </c>
      <c r="V107" s="15" t="s">
        <v>1093</v>
      </c>
      <c r="W107" s="15" t="s">
        <v>285</v>
      </c>
      <c r="X107" s="13">
        <v>100</v>
      </c>
      <c r="Y107" s="15">
        <v>82</v>
      </c>
      <c r="Z107" s="11">
        <v>5177459</v>
      </c>
      <c r="AA107" s="14">
        <v>41</v>
      </c>
      <c r="AB107" s="15" t="s">
        <v>31</v>
      </c>
      <c r="AC107" s="271" t="s">
        <v>914</v>
      </c>
      <c r="AD107" s="295">
        <f t="shared" si="3"/>
        <v>30482.779100917429</v>
      </c>
      <c r="AE107" s="6"/>
      <c r="AF107" s="6"/>
    </row>
    <row r="108" spans="1:32" ht="30.75" customHeight="1">
      <c r="A108" s="95">
        <v>104</v>
      </c>
      <c r="B108" s="154">
        <v>43063</v>
      </c>
      <c r="C108" s="137" t="s">
        <v>1108</v>
      </c>
      <c r="D108" s="209" t="s">
        <v>964</v>
      </c>
      <c r="E108" s="210" t="s">
        <v>1107</v>
      </c>
      <c r="F108" s="135" t="s">
        <v>1106</v>
      </c>
      <c r="G108" s="211" t="s">
        <v>1105</v>
      </c>
      <c r="H108" s="98" t="s">
        <v>1104</v>
      </c>
      <c r="I108" s="97" t="s">
        <v>1103</v>
      </c>
      <c r="J108" s="207">
        <v>9425666</v>
      </c>
      <c r="K108" s="100">
        <v>10238926</v>
      </c>
      <c r="L108" s="99">
        <v>9264813</v>
      </c>
      <c r="M108" s="191"/>
      <c r="N108" s="101">
        <v>100</v>
      </c>
      <c r="O108" s="97">
        <v>100</v>
      </c>
      <c r="P108" s="102" t="s">
        <v>1102</v>
      </c>
      <c r="Q108" s="196">
        <v>349302</v>
      </c>
      <c r="R108" s="97">
        <v>1</v>
      </c>
      <c r="S108" s="197">
        <v>349302</v>
      </c>
      <c r="T108" s="264">
        <f t="shared" si="2"/>
        <v>10588228</v>
      </c>
      <c r="U108" s="263">
        <v>750</v>
      </c>
      <c r="V108" s="15" t="s">
        <v>1101</v>
      </c>
      <c r="W108" s="15" t="s">
        <v>285</v>
      </c>
      <c r="X108" s="13">
        <v>100</v>
      </c>
      <c r="Y108" s="15">
        <v>100</v>
      </c>
      <c r="Z108" s="11">
        <v>349100</v>
      </c>
      <c r="AA108" s="40" t="s">
        <v>1100</v>
      </c>
      <c r="AB108" s="39" t="s">
        <v>31</v>
      </c>
      <c r="AC108" s="272" t="s">
        <v>67</v>
      </c>
      <c r="AD108" s="295">
        <f t="shared" si="3"/>
        <v>14117.637333333334</v>
      </c>
      <c r="AE108" s="6"/>
      <c r="AF108" s="6"/>
    </row>
    <row r="109" spans="1:32" ht="30.75" customHeight="1">
      <c r="A109" s="95">
        <v>105</v>
      </c>
      <c r="B109" s="154">
        <v>44108</v>
      </c>
      <c r="C109" s="105" t="s">
        <v>1099</v>
      </c>
      <c r="D109" s="105" t="s">
        <v>784</v>
      </c>
      <c r="E109" s="212" t="s">
        <v>1024</v>
      </c>
      <c r="F109" s="135" t="s">
        <v>1098</v>
      </c>
      <c r="G109" s="97" t="s">
        <v>1097</v>
      </c>
      <c r="H109" s="155" t="s">
        <v>1096</v>
      </c>
      <c r="I109" s="97" t="s">
        <v>1095</v>
      </c>
      <c r="J109" s="207">
        <v>8854170</v>
      </c>
      <c r="K109" s="100">
        <v>10052576.539999999</v>
      </c>
      <c r="L109" s="99">
        <v>9427551</v>
      </c>
      <c r="M109" s="97"/>
      <c r="N109" s="101">
        <v>100</v>
      </c>
      <c r="O109" s="97">
        <v>94</v>
      </c>
      <c r="P109" s="112" t="s">
        <v>1094</v>
      </c>
      <c r="Q109" s="208">
        <v>1621546</v>
      </c>
      <c r="R109" s="97">
        <v>6</v>
      </c>
      <c r="S109" s="197">
        <v>1621546</v>
      </c>
      <c r="T109" s="264">
        <f t="shared" si="2"/>
        <v>11674122.539999999</v>
      </c>
      <c r="U109" s="263">
        <v>240</v>
      </c>
      <c r="V109" s="15" t="s">
        <v>1093</v>
      </c>
      <c r="W109" s="15" t="s">
        <v>285</v>
      </c>
      <c r="X109" s="15">
        <v>60</v>
      </c>
      <c r="Y109" s="15">
        <v>40</v>
      </c>
      <c r="Z109" s="11">
        <v>643235</v>
      </c>
      <c r="AA109" s="14">
        <v>36</v>
      </c>
      <c r="AB109" s="15" t="s">
        <v>84</v>
      </c>
      <c r="AC109" s="271" t="s">
        <v>914</v>
      </c>
      <c r="AD109" s="295">
        <f t="shared" si="3"/>
        <v>48642.177249999993</v>
      </c>
      <c r="AE109" s="6"/>
      <c r="AF109" s="6"/>
    </row>
    <row r="110" spans="1:32" ht="30.75" customHeight="1">
      <c r="A110" s="95">
        <v>106</v>
      </c>
      <c r="B110" s="154">
        <v>43039</v>
      </c>
      <c r="C110" s="127" t="s">
        <v>1092</v>
      </c>
      <c r="D110" s="213" t="s">
        <v>1091</v>
      </c>
      <c r="E110" s="210" t="s">
        <v>15</v>
      </c>
      <c r="F110" s="135" t="s">
        <v>1090</v>
      </c>
      <c r="G110" s="190" t="s">
        <v>1089</v>
      </c>
      <c r="H110" s="98" t="s">
        <v>1088</v>
      </c>
      <c r="I110" s="97" t="s">
        <v>1087</v>
      </c>
      <c r="J110" s="207">
        <v>9633129</v>
      </c>
      <c r="K110" s="100">
        <v>10046439</v>
      </c>
      <c r="L110" s="99">
        <v>10041210</v>
      </c>
      <c r="M110" s="97"/>
      <c r="N110" s="101">
        <v>100</v>
      </c>
      <c r="O110" s="97">
        <v>100</v>
      </c>
      <c r="P110" s="102" t="s">
        <v>1086</v>
      </c>
      <c r="Q110" s="214"/>
      <c r="R110" s="97"/>
      <c r="S110" s="90"/>
      <c r="T110" s="264">
        <f t="shared" si="2"/>
        <v>10046439</v>
      </c>
      <c r="U110" s="263">
        <v>105</v>
      </c>
      <c r="V110" s="69"/>
      <c r="W110" s="69"/>
      <c r="X110" s="15"/>
      <c r="Y110" s="15"/>
      <c r="Z110" s="57"/>
      <c r="AA110" s="40"/>
      <c r="AB110" s="42" t="s">
        <v>31</v>
      </c>
      <c r="AC110" s="270" t="s">
        <v>207</v>
      </c>
      <c r="AD110" s="295">
        <f t="shared" si="3"/>
        <v>95680.371428571423</v>
      </c>
      <c r="AE110" s="6"/>
      <c r="AF110" s="6"/>
    </row>
    <row r="111" spans="1:32" ht="30.75" customHeight="1">
      <c r="A111" s="95">
        <v>107</v>
      </c>
      <c r="B111" s="154">
        <v>42021</v>
      </c>
      <c r="C111" s="95" t="s">
        <v>1085</v>
      </c>
      <c r="D111" s="95" t="s">
        <v>1084</v>
      </c>
      <c r="E111" s="215" t="s">
        <v>1083</v>
      </c>
      <c r="F111" s="96" t="s">
        <v>1082</v>
      </c>
      <c r="G111" s="97" t="s">
        <v>1081</v>
      </c>
      <c r="H111" s="155" t="s">
        <v>1080</v>
      </c>
      <c r="I111" s="98" t="s">
        <v>294</v>
      </c>
      <c r="J111" s="207">
        <v>10513430</v>
      </c>
      <c r="K111" s="138">
        <v>10027665.51</v>
      </c>
      <c r="L111" s="108">
        <v>10013248</v>
      </c>
      <c r="M111" s="98"/>
      <c r="N111" s="101">
        <v>100</v>
      </c>
      <c r="O111" s="98">
        <v>100</v>
      </c>
      <c r="P111" s="102" t="s">
        <v>1079</v>
      </c>
      <c r="Q111" s="199"/>
      <c r="R111" s="98"/>
      <c r="S111" s="200"/>
      <c r="T111" s="264">
        <f t="shared" si="2"/>
        <v>10027665.51</v>
      </c>
      <c r="U111" s="263">
        <v>358</v>
      </c>
      <c r="V111" s="16"/>
      <c r="W111" s="16"/>
      <c r="X111" s="16"/>
      <c r="Y111" s="16"/>
      <c r="Z111" s="17"/>
      <c r="AA111" s="40"/>
      <c r="AB111" s="51" t="s">
        <v>5</v>
      </c>
      <c r="AC111" s="269" t="s">
        <v>1078</v>
      </c>
      <c r="AD111" s="295">
        <f t="shared" si="3"/>
        <v>28010.238854748604</v>
      </c>
      <c r="AE111" s="6"/>
      <c r="AF111" s="6"/>
    </row>
    <row r="112" spans="1:32" ht="30.75" customHeight="1">
      <c r="A112" s="95">
        <v>108</v>
      </c>
      <c r="B112" s="154">
        <v>45189</v>
      </c>
      <c r="C112" s="105" t="s">
        <v>1077</v>
      </c>
      <c r="D112" s="213" t="s">
        <v>132</v>
      </c>
      <c r="E112" s="210" t="s">
        <v>390</v>
      </c>
      <c r="F112" s="111" t="s">
        <v>1076</v>
      </c>
      <c r="G112" s="97" t="s">
        <v>1075</v>
      </c>
      <c r="H112" s="98" t="s">
        <v>1074</v>
      </c>
      <c r="I112" s="97" t="s">
        <v>1073</v>
      </c>
      <c r="J112" s="207">
        <v>10009857</v>
      </c>
      <c r="K112" s="100">
        <v>9975156</v>
      </c>
      <c r="L112" s="99">
        <v>4503000</v>
      </c>
      <c r="M112" s="97"/>
      <c r="N112" s="98">
        <v>70</v>
      </c>
      <c r="O112" s="97">
        <v>45</v>
      </c>
      <c r="P112" s="112"/>
      <c r="Q112" s="196">
        <v>16311792</v>
      </c>
      <c r="R112" s="97">
        <v>35</v>
      </c>
      <c r="S112" s="197">
        <v>16311792</v>
      </c>
      <c r="T112" s="264">
        <f t="shared" si="2"/>
        <v>26286948</v>
      </c>
      <c r="U112" s="263">
        <v>920</v>
      </c>
      <c r="V112" s="15" t="s">
        <v>553</v>
      </c>
      <c r="W112" s="15" t="s">
        <v>11</v>
      </c>
      <c r="X112" s="13">
        <v>100</v>
      </c>
      <c r="Y112" s="15">
        <v>98</v>
      </c>
      <c r="Z112" s="11">
        <v>16074959</v>
      </c>
      <c r="AA112" s="14"/>
      <c r="AB112" s="15" t="s">
        <v>84</v>
      </c>
      <c r="AC112" s="271" t="s">
        <v>1072</v>
      </c>
      <c r="AD112" s="295">
        <f t="shared" si="3"/>
        <v>28572.76956521739</v>
      </c>
      <c r="AE112" s="6"/>
      <c r="AF112" s="6"/>
    </row>
    <row r="113" spans="1:32" s="22" customFormat="1" ht="30.75" customHeight="1">
      <c r="A113" s="95">
        <v>109</v>
      </c>
      <c r="B113" s="95">
        <v>45149</v>
      </c>
      <c r="C113" s="95" t="s">
        <v>1071</v>
      </c>
      <c r="D113" s="213" t="s">
        <v>707</v>
      </c>
      <c r="E113" s="210" t="s">
        <v>1070</v>
      </c>
      <c r="F113" s="135" t="s">
        <v>1069</v>
      </c>
      <c r="G113" s="97" t="s">
        <v>1068</v>
      </c>
      <c r="H113" s="155" t="s">
        <v>1013</v>
      </c>
      <c r="I113" s="97" t="s">
        <v>1067</v>
      </c>
      <c r="J113" s="207">
        <v>8954191</v>
      </c>
      <c r="K113" s="100">
        <v>9898572</v>
      </c>
      <c r="L113" s="99">
        <v>3548726</v>
      </c>
      <c r="M113" s="97"/>
      <c r="N113" s="98">
        <v>90</v>
      </c>
      <c r="O113" s="97">
        <v>36</v>
      </c>
      <c r="P113" s="112"/>
      <c r="Q113" s="196">
        <v>2217416</v>
      </c>
      <c r="R113" s="97">
        <v>5</v>
      </c>
      <c r="S113" s="197">
        <v>2217416</v>
      </c>
      <c r="T113" s="264">
        <f t="shared" si="2"/>
        <v>12115988</v>
      </c>
      <c r="U113" s="263">
        <v>260</v>
      </c>
      <c r="V113" s="15" t="s">
        <v>1066</v>
      </c>
      <c r="W113" s="15" t="s">
        <v>58</v>
      </c>
      <c r="X113" s="15">
        <v>100</v>
      </c>
      <c r="Y113" s="15">
        <v>60</v>
      </c>
      <c r="Z113" s="11">
        <v>1323539</v>
      </c>
      <c r="AA113" s="14"/>
      <c r="AB113" s="15" t="s">
        <v>84</v>
      </c>
      <c r="AC113" s="276" t="s">
        <v>994</v>
      </c>
      <c r="AD113" s="295">
        <f t="shared" si="3"/>
        <v>46599.953846153847</v>
      </c>
      <c r="AE113" s="23"/>
      <c r="AF113" s="23"/>
    </row>
    <row r="114" spans="1:32" ht="30.75" customHeight="1">
      <c r="A114" s="95">
        <v>110</v>
      </c>
      <c r="B114" s="154">
        <v>41011</v>
      </c>
      <c r="C114" s="141" t="s">
        <v>1065</v>
      </c>
      <c r="D114" s="95" t="s">
        <v>643</v>
      </c>
      <c r="E114" s="216" t="s">
        <v>1064</v>
      </c>
      <c r="F114" s="135" t="s">
        <v>1063</v>
      </c>
      <c r="G114" s="97" t="s">
        <v>1062</v>
      </c>
      <c r="H114" s="217" t="s">
        <v>1061</v>
      </c>
      <c r="I114" s="97" t="s">
        <v>387</v>
      </c>
      <c r="J114" s="218">
        <v>9398899</v>
      </c>
      <c r="K114" s="118">
        <v>9848847</v>
      </c>
      <c r="L114" s="99">
        <v>9219008</v>
      </c>
      <c r="M114" s="97"/>
      <c r="N114" s="106">
        <v>100</v>
      </c>
      <c r="O114" s="97">
        <v>100</v>
      </c>
      <c r="P114" s="124" t="s">
        <v>1060</v>
      </c>
      <c r="Q114" s="203">
        <v>1229666</v>
      </c>
      <c r="R114" s="97">
        <v>3</v>
      </c>
      <c r="S114" s="200">
        <v>1229666</v>
      </c>
      <c r="T114" s="264">
        <f t="shared" si="2"/>
        <v>11078513</v>
      </c>
      <c r="U114" s="263">
        <v>682</v>
      </c>
      <c r="V114" s="15" t="s">
        <v>1059</v>
      </c>
      <c r="W114" s="21" t="s">
        <v>825</v>
      </c>
      <c r="X114" s="13">
        <v>100</v>
      </c>
      <c r="Y114" s="13">
        <v>100</v>
      </c>
      <c r="Z114" s="11">
        <v>623000</v>
      </c>
      <c r="AA114" s="62" t="s">
        <v>572</v>
      </c>
      <c r="AB114" s="13" t="s">
        <v>5</v>
      </c>
      <c r="AC114" s="271" t="s">
        <v>246</v>
      </c>
      <c r="AD114" s="295">
        <f t="shared" si="3"/>
        <v>16244.153958944282</v>
      </c>
      <c r="AE114" s="6"/>
      <c r="AF114" s="6"/>
    </row>
    <row r="115" spans="1:32" ht="30.75" customHeight="1">
      <c r="A115" s="95">
        <v>111</v>
      </c>
      <c r="B115" s="305">
        <v>44105</v>
      </c>
      <c r="C115" s="105" t="s">
        <v>1058</v>
      </c>
      <c r="D115" s="105" t="s">
        <v>1057</v>
      </c>
      <c r="E115" s="219" t="s">
        <v>1056</v>
      </c>
      <c r="F115" s="135" t="s">
        <v>1055</v>
      </c>
      <c r="G115" s="190" t="s">
        <v>1054</v>
      </c>
      <c r="H115" s="98" t="s">
        <v>1053</v>
      </c>
      <c r="I115" s="97" t="s">
        <v>538</v>
      </c>
      <c r="J115" s="207">
        <v>8359946</v>
      </c>
      <c r="K115" s="100">
        <v>9606830</v>
      </c>
      <c r="L115" s="99">
        <v>4354522</v>
      </c>
      <c r="M115" s="97"/>
      <c r="N115" s="101">
        <v>97</v>
      </c>
      <c r="O115" s="97">
        <v>45</v>
      </c>
      <c r="P115" s="112">
        <v>199</v>
      </c>
      <c r="Q115" s="208">
        <v>2555519</v>
      </c>
      <c r="R115" s="97">
        <v>6</v>
      </c>
      <c r="S115" s="197">
        <v>2555519</v>
      </c>
      <c r="T115" s="264">
        <f t="shared" si="2"/>
        <v>12162349</v>
      </c>
      <c r="U115" s="263">
        <v>320</v>
      </c>
      <c r="V115" s="15" t="s">
        <v>1052</v>
      </c>
      <c r="W115" s="15" t="s">
        <v>1051</v>
      </c>
      <c r="X115" s="13">
        <v>50</v>
      </c>
      <c r="Y115" s="15">
        <v>37</v>
      </c>
      <c r="Z115" s="11">
        <v>963854</v>
      </c>
      <c r="AA115" s="14">
        <v>170</v>
      </c>
      <c r="AB115" s="15" t="s">
        <v>5</v>
      </c>
      <c r="AC115" s="284"/>
      <c r="AD115" s="295">
        <f t="shared" si="3"/>
        <v>38007.340624999997</v>
      </c>
      <c r="AE115" s="6"/>
      <c r="AF115" s="6"/>
    </row>
    <row r="116" spans="1:32" ht="30.75" customHeight="1">
      <c r="A116" s="95">
        <v>112</v>
      </c>
      <c r="B116" s="95">
        <v>43071</v>
      </c>
      <c r="C116" s="137" t="s">
        <v>1050</v>
      </c>
      <c r="D116" s="137" t="s">
        <v>758</v>
      </c>
      <c r="E116" s="95" t="s">
        <v>757</v>
      </c>
      <c r="F116" s="157" t="s">
        <v>1049</v>
      </c>
      <c r="G116" s="182" t="s">
        <v>1048</v>
      </c>
      <c r="H116" s="98" t="s">
        <v>1047</v>
      </c>
      <c r="I116" s="97" t="s">
        <v>59</v>
      </c>
      <c r="J116" s="207">
        <v>7941031</v>
      </c>
      <c r="K116" s="100">
        <v>9578053</v>
      </c>
      <c r="L116" s="99">
        <v>8308410</v>
      </c>
      <c r="M116" s="97"/>
      <c r="N116" s="101">
        <v>100</v>
      </c>
      <c r="O116" s="97">
        <v>88</v>
      </c>
      <c r="P116" s="102"/>
      <c r="Q116" s="196">
        <v>8308410</v>
      </c>
      <c r="R116" s="97">
        <v>10</v>
      </c>
      <c r="S116" s="110">
        <v>5140447</v>
      </c>
      <c r="T116" s="264">
        <f t="shared" si="2"/>
        <v>14718500</v>
      </c>
      <c r="U116" s="263">
        <v>353</v>
      </c>
      <c r="V116" s="15" t="s">
        <v>1046</v>
      </c>
      <c r="W116" s="15" t="s">
        <v>285</v>
      </c>
      <c r="X116" s="13">
        <v>100</v>
      </c>
      <c r="Y116" s="15">
        <v>70</v>
      </c>
      <c r="Z116" s="11">
        <v>3706641</v>
      </c>
      <c r="AA116" s="40" t="s">
        <v>1045</v>
      </c>
      <c r="AB116" s="15" t="s">
        <v>84</v>
      </c>
      <c r="AC116" s="272" t="s">
        <v>1044</v>
      </c>
      <c r="AD116" s="295">
        <f t="shared" si="3"/>
        <v>41695.467422096321</v>
      </c>
      <c r="AE116" s="6"/>
      <c r="AF116" s="6"/>
    </row>
    <row r="117" spans="1:32" ht="30.75" customHeight="1">
      <c r="A117" s="95">
        <v>113</v>
      </c>
      <c r="B117" s="95">
        <v>45169</v>
      </c>
      <c r="C117" s="95" t="s">
        <v>1043</v>
      </c>
      <c r="D117" s="95" t="s">
        <v>132</v>
      </c>
      <c r="E117" s="95" t="s">
        <v>390</v>
      </c>
      <c r="F117" s="111" t="s">
        <v>1042</v>
      </c>
      <c r="G117" s="182" t="s">
        <v>1041</v>
      </c>
      <c r="H117" s="98" t="s">
        <v>1040</v>
      </c>
      <c r="I117" s="97" t="s">
        <v>1039</v>
      </c>
      <c r="J117" s="207">
        <v>9652476</v>
      </c>
      <c r="K117" s="100">
        <v>9528365</v>
      </c>
      <c r="L117" s="99">
        <v>5170712</v>
      </c>
      <c r="M117" s="97"/>
      <c r="N117" s="98">
        <v>60</v>
      </c>
      <c r="O117" s="97">
        <v>54</v>
      </c>
      <c r="P117" s="112"/>
      <c r="Q117" s="196">
        <v>13294000</v>
      </c>
      <c r="R117" s="97">
        <v>31</v>
      </c>
      <c r="S117" s="197">
        <v>13294000</v>
      </c>
      <c r="T117" s="264">
        <f t="shared" si="2"/>
        <v>22822365</v>
      </c>
      <c r="U117" s="263">
        <v>930</v>
      </c>
      <c r="V117" s="15" t="s">
        <v>1038</v>
      </c>
      <c r="W117" s="15" t="s">
        <v>58</v>
      </c>
      <c r="X117" s="13">
        <v>100</v>
      </c>
      <c r="Y117" s="15">
        <v>97.75</v>
      </c>
      <c r="Z117" s="11">
        <v>1299567</v>
      </c>
      <c r="AA117" s="14">
        <v>62</v>
      </c>
      <c r="AB117" s="15" t="s">
        <v>31</v>
      </c>
      <c r="AC117" s="271" t="s">
        <v>1037</v>
      </c>
      <c r="AD117" s="295">
        <f t="shared" si="3"/>
        <v>24540.177419354837</v>
      </c>
      <c r="AE117" s="6"/>
      <c r="AF117" s="6"/>
    </row>
    <row r="118" spans="1:32" s="22" customFormat="1" ht="30.75" customHeight="1">
      <c r="A118" s="95">
        <v>114</v>
      </c>
      <c r="B118" s="154">
        <v>46270</v>
      </c>
      <c r="C118" s="95" t="s">
        <v>1036</v>
      </c>
      <c r="D118" s="220" t="s">
        <v>159</v>
      </c>
      <c r="E118" s="95" t="s">
        <v>1035</v>
      </c>
      <c r="F118" s="111" t="s">
        <v>1034</v>
      </c>
      <c r="G118" s="155" t="s">
        <v>1033</v>
      </c>
      <c r="H118" s="122" t="s">
        <v>532</v>
      </c>
      <c r="I118" s="122" t="s">
        <v>19</v>
      </c>
      <c r="J118" s="108">
        <v>8666508</v>
      </c>
      <c r="K118" s="138">
        <v>9516421</v>
      </c>
      <c r="L118" s="108"/>
      <c r="M118" s="98"/>
      <c r="N118" s="101">
        <v>60</v>
      </c>
      <c r="O118" s="98"/>
      <c r="P118" s="112"/>
      <c r="Q118" s="221">
        <v>7056144</v>
      </c>
      <c r="R118" s="139">
        <v>13</v>
      </c>
      <c r="S118" s="200">
        <v>7056144</v>
      </c>
      <c r="T118" s="264">
        <f t="shared" si="2"/>
        <v>16572565</v>
      </c>
      <c r="U118" s="263">
        <v>800</v>
      </c>
      <c r="V118" s="15" t="s">
        <v>1032</v>
      </c>
      <c r="W118" s="15" t="s">
        <v>11</v>
      </c>
      <c r="X118" s="15">
        <v>10</v>
      </c>
      <c r="Y118" s="15">
        <v>10</v>
      </c>
      <c r="Z118" s="11">
        <v>705607</v>
      </c>
      <c r="AA118" s="14"/>
      <c r="AB118" s="13" t="s">
        <v>5</v>
      </c>
      <c r="AC118" s="271" t="s">
        <v>144</v>
      </c>
      <c r="AD118" s="295">
        <f t="shared" si="3"/>
        <v>20715.706249999999</v>
      </c>
      <c r="AE118" s="23"/>
      <c r="AF118" s="23"/>
    </row>
    <row r="119" spans="1:32" ht="30.75" customHeight="1">
      <c r="A119" s="95">
        <v>115</v>
      </c>
      <c r="B119" s="171">
        <v>42013</v>
      </c>
      <c r="C119" s="105" t="s">
        <v>1031</v>
      </c>
      <c r="D119" s="219" t="s">
        <v>725</v>
      </c>
      <c r="E119" s="105" t="s">
        <v>719</v>
      </c>
      <c r="F119" s="96" t="s">
        <v>1030</v>
      </c>
      <c r="G119" s="182" t="s">
        <v>1029</v>
      </c>
      <c r="H119" s="98" t="s">
        <v>1028</v>
      </c>
      <c r="I119" s="98" t="s">
        <v>1027</v>
      </c>
      <c r="J119" s="207">
        <v>8196053</v>
      </c>
      <c r="K119" s="138">
        <v>9396338</v>
      </c>
      <c r="L119" s="108">
        <v>9093088</v>
      </c>
      <c r="M119" s="98"/>
      <c r="N119" s="106">
        <v>100</v>
      </c>
      <c r="O119" s="97">
        <v>92</v>
      </c>
      <c r="P119" s="124"/>
      <c r="Q119" s="187">
        <v>6024185</v>
      </c>
      <c r="R119" s="97">
        <v>12</v>
      </c>
      <c r="S119" s="197">
        <v>6024185</v>
      </c>
      <c r="T119" s="264">
        <f t="shared" si="2"/>
        <v>15420523</v>
      </c>
      <c r="U119" s="263">
        <v>936</v>
      </c>
      <c r="V119" s="15" t="s">
        <v>1026</v>
      </c>
      <c r="W119" s="15" t="s">
        <v>190</v>
      </c>
      <c r="X119" s="13">
        <v>100</v>
      </c>
      <c r="Y119" s="13">
        <v>100</v>
      </c>
      <c r="Z119" s="11">
        <v>5613314</v>
      </c>
      <c r="AA119" s="62"/>
      <c r="AB119" s="68" t="s">
        <v>31</v>
      </c>
      <c r="AC119" s="271" t="s">
        <v>246</v>
      </c>
      <c r="AD119" s="295">
        <f t="shared" si="3"/>
        <v>16474.917735042734</v>
      </c>
      <c r="AE119" s="6"/>
      <c r="AF119" s="6"/>
    </row>
    <row r="120" spans="1:32" ht="30.75" customHeight="1">
      <c r="A120" s="95">
        <v>116</v>
      </c>
      <c r="B120" s="154">
        <v>44123</v>
      </c>
      <c r="C120" s="95" t="s">
        <v>1025</v>
      </c>
      <c r="D120" s="220" t="s">
        <v>784</v>
      </c>
      <c r="E120" s="95" t="s">
        <v>1024</v>
      </c>
      <c r="F120" s="135" t="s">
        <v>1023</v>
      </c>
      <c r="G120" s="182" t="s">
        <v>1022</v>
      </c>
      <c r="H120" s="98" t="s">
        <v>1021</v>
      </c>
      <c r="I120" s="97" t="s">
        <v>1020</v>
      </c>
      <c r="J120" s="207">
        <v>7733252</v>
      </c>
      <c r="K120" s="100">
        <v>9282603</v>
      </c>
      <c r="L120" s="99">
        <v>5438411</v>
      </c>
      <c r="M120" s="97"/>
      <c r="N120" s="101">
        <v>95</v>
      </c>
      <c r="O120" s="97">
        <v>62</v>
      </c>
      <c r="P120" s="112">
        <v>71</v>
      </c>
      <c r="Q120" s="196">
        <v>6380436</v>
      </c>
      <c r="R120" s="97">
        <v>13</v>
      </c>
      <c r="S120" s="197">
        <v>6380436</v>
      </c>
      <c r="T120" s="264">
        <f t="shared" si="2"/>
        <v>15663039</v>
      </c>
      <c r="U120" s="263">
        <v>620</v>
      </c>
      <c r="V120" s="15" t="s">
        <v>1019</v>
      </c>
      <c r="W120" s="15" t="s">
        <v>58</v>
      </c>
      <c r="X120" s="13">
        <v>95</v>
      </c>
      <c r="Y120" s="15">
        <v>55</v>
      </c>
      <c r="Z120" s="11">
        <v>3491189</v>
      </c>
      <c r="AA120" s="14">
        <v>53</v>
      </c>
      <c r="AB120" s="15" t="s">
        <v>31</v>
      </c>
      <c r="AC120" s="271" t="s">
        <v>1018</v>
      </c>
      <c r="AD120" s="295">
        <f t="shared" si="3"/>
        <v>25262.966129032258</v>
      </c>
      <c r="AE120" s="6"/>
      <c r="AF120" s="6"/>
    </row>
    <row r="121" spans="1:32" ht="30.75" customHeight="1">
      <c r="A121" s="95">
        <v>117</v>
      </c>
      <c r="B121" s="154">
        <v>45198</v>
      </c>
      <c r="C121" s="95" t="s">
        <v>1017</v>
      </c>
      <c r="D121" s="220" t="s">
        <v>643</v>
      </c>
      <c r="E121" s="220" t="s">
        <v>1016</v>
      </c>
      <c r="F121" s="111" t="s">
        <v>1015</v>
      </c>
      <c r="G121" s="115" t="s">
        <v>1014</v>
      </c>
      <c r="H121" s="98" t="s">
        <v>1013</v>
      </c>
      <c r="I121" s="97" t="s">
        <v>19</v>
      </c>
      <c r="J121" s="207">
        <v>11674020</v>
      </c>
      <c r="K121" s="100">
        <v>9089348</v>
      </c>
      <c r="L121" s="99"/>
      <c r="M121" s="97"/>
      <c r="N121" s="98">
        <v>10</v>
      </c>
      <c r="O121" s="97"/>
      <c r="P121" s="112" t="s">
        <v>1012</v>
      </c>
      <c r="Q121" s="196">
        <v>5589524</v>
      </c>
      <c r="R121" s="97">
        <v>15</v>
      </c>
      <c r="S121" s="197">
        <v>5589524</v>
      </c>
      <c r="T121" s="264">
        <f t="shared" si="2"/>
        <v>14678872</v>
      </c>
      <c r="U121" s="263">
        <v>350</v>
      </c>
      <c r="V121" s="15" t="s">
        <v>549</v>
      </c>
      <c r="W121" s="15" t="s">
        <v>11</v>
      </c>
      <c r="X121" s="15">
        <v>90</v>
      </c>
      <c r="Y121" s="15">
        <v>39</v>
      </c>
      <c r="Z121" s="11">
        <v>2154000</v>
      </c>
      <c r="AA121" s="14"/>
      <c r="AB121" s="15" t="s">
        <v>5</v>
      </c>
      <c r="AC121" s="271" t="s">
        <v>1011</v>
      </c>
      <c r="AD121" s="295">
        <f t="shared" si="3"/>
        <v>41939.634285714288</v>
      </c>
      <c r="AE121" s="6"/>
      <c r="AF121" s="6"/>
    </row>
    <row r="122" spans="1:32" ht="30.75" customHeight="1">
      <c r="A122" s="95">
        <v>118</v>
      </c>
      <c r="B122" s="154">
        <v>46247</v>
      </c>
      <c r="C122" s="95" t="s">
        <v>1010</v>
      </c>
      <c r="D122" s="220" t="s">
        <v>725</v>
      </c>
      <c r="E122" s="220" t="s">
        <v>1009</v>
      </c>
      <c r="F122" s="111" t="s">
        <v>1008</v>
      </c>
      <c r="G122" s="182" t="s">
        <v>1007</v>
      </c>
      <c r="H122" s="98" t="s">
        <v>817</v>
      </c>
      <c r="I122" s="162" t="s">
        <v>19</v>
      </c>
      <c r="J122" s="222">
        <v>9122766</v>
      </c>
      <c r="K122" s="138">
        <v>9081892</v>
      </c>
      <c r="L122" s="108"/>
      <c r="M122" s="98"/>
      <c r="N122" s="98">
        <v>60</v>
      </c>
      <c r="O122" s="98"/>
      <c r="P122" s="112"/>
      <c r="Q122" s="221">
        <v>8077499</v>
      </c>
      <c r="R122" s="113">
        <v>23</v>
      </c>
      <c r="S122" s="200">
        <v>8077499</v>
      </c>
      <c r="T122" s="264">
        <f t="shared" si="2"/>
        <v>17159391</v>
      </c>
      <c r="U122" s="263">
        <v>708</v>
      </c>
      <c r="V122" s="15" t="s">
        <v>1006</v>
      </c>
      <c r="W122" s="15" t="s">
        <v>11</v>
      </c>
      <c r="X122" s="15">
        <v>50</v>
      </c>
      <c r="Y122" s="15">
        <v>20</v>
      </c>
      <c r="Z122" s="11">
        <v>1562390</v>
      </c>
      <c r="AA122" s="14"/>
      <c r="AB122" s="13" t="s">
        <v>5</v>
      </c>
      <c r="AC122" s="269" t="s">
        <v>1005</v>
      </c>
      <c r="AD122" s="295">
        <f t="shared" si="3"/>
        <v>24236.427966101695</v>
      </c>
      <c r="AE122" s="6"/>
      <c r="AF122" s="6"/>
    </row>
    <row r="123" spans="1:32" ht="30.75" customHeight="1">
      <c r="A123" s="95">
        <v>119</v>
      </c>
      <c r="B123" s="154">
        <v>46264</v>
      </c>
      <c r="C123" s="95" t="s">
        <v>1004</v>
      </c>
      <c r="D123" s="223" t="s">
        <v>1003</v>
      </c>
      <c r="E123" s="95" t="s">
        <v>15</v>
      </c>
      <c r="F123" s="111" t="s">
        <v>1002</v>
      </c>
      <c r="G123" s="224" t="s">
        <v>1001</v>
      </c>
      <c r="H123" s="116" t="s">
        <v>98</v>
      </c>
      <c r="I123" s="117" t="s">
        <v>1000</v>
      </c>
      <c r="J123" s="222">
        <v>8935940</v>
      </c>
      <c r="K123" s="100">
        <v>9067546</v>
      </c>
      <c r="L123" s="119"/>
      <c r="M123" s="120"/>
      <c r="N123" s="120">
        <v>20</v>
      </c>
      <c r="O123" s="120"/>
      <c r="P123" s="112"/>
      <c r="Q123" s="221">
        <v>12739978</v>
      </c>
      <c r="R123" s="122">
        <v>27</v>
      </c>
      <c r="S123" s="200">
        <v>12739978</v>
      </c>
      <c r="T123" s="264">
        <f t="shared" si="2"/>
        <v>21807524</v>
      </c>
      <c r="U123" s="263">
        <v>995</v>
      </c>
      <c r="V123" s="58" t="s">
        <v>554</v>
      </c>
      <c r="W123" s="27" t="s">
        <v>19</v>
      </c>
      <c r="X123" s="27"/>
      <c r="Y123" s="55"/>
      <c r="Z123" s="34"/>
      <c r="AA123" s="14"/>
      <c r="AB123" s="13" t="s">
        <v>5</v>
      </c>
      <c r="AC123" s="271" t="s">
        <v>999</v>
      </c>
      <c r="AD123" s="295">
        <f t="shared" si="3"/>
        <v>21917.109547738695</v>
      </c>
      <c r="AE123" s="6"/>
      <c r="AF123" s="6"/>
    </row>
    <row r="124" spans="1:32" ht="30.75" customHeight="1">
      <c r="A124" s="95">
        <v>120</v>
      </c>
      <c r="B124" s="154">
        <v>44110</v>
      </c>
      <c r="C124" s="105" t="s">
        <v>998</v>
      </c>
      <c r="D124" s="137" t="s">
        <v>707</v>
      </c>
      <c r="E124" s="225" t="s">
        <v>997</v>
      </c>
      <c r="F124" s="135" t="s">
        <v>996</v>
      </c>
      <c r="G124" s="97" t="s">
        <v>705</v>
      </c>
      <c r="H124" s="155" t="s">
        <v>257</v>
      </c>
      <c r="I124" s="97" t="s">
        <v>256</v>
      </c>
      <c r="J124" s="207">
        <v>9959142</v>
      </c>
      <c r="K124" s="100">
        <v>8862743.4600000009</v>
      </c>
      <c r="L124" s="99">
        <v>5700897</v>
      </c>
      <c r="M124" s="97"/>
      <c r="N124" s="98">
        <v>90</v>
      </c>
      <c r="O124" s="97">
        <v>64</v>
      </c>
      <c r="P124" s="112">
        <v>57</v>
      </c>
      <c r="Q124" s="196">
        <v>1713125</v>
      </c>
      <c r="R124" s="97">
        <v>5</v>
      </c>
      <c r="S124" s="197">
        <v>1713125</v>
      </c>
      <c r="T124" s="264">
        <f t="shared" si="2"/>
        <v>10575868.460000001</v>
      </c>
      <c r="U124" s="263">
        <v>662</v>
      </c>
      <c r="V124" s="15" t="s">
        <v>995</v>
      </c>
      <c r="W124" s="15" t="s">
        <v>58</v>
      </c>
      <c r="X124" s="13">
        <v>100</v>
      </c>
      <c r="Y124" s="15">
        <v>65</v>
      </c>
      <c r="Z124" s="11">
        <v>1049547</v>
      </c>
      <c r="AA124" s="14"/>
      <c r="AB124" s="15" t="s">
        <v>31</v>
      </c>
      <c r="AC124" s="271" t="s">
        <v>994</v>
      </c>
      <c r="AD124" s="295">
        <f t="shared" si="3"/>
        <v>15975.632114803626</v>
      </c>
      <c r="AE124" s="6"/>
      <c r="AF124" s="6"/>
    </row>
    <row r="125" spans="1:32" ht="30.75" customHeight="1">
      <c r="A125" s="95">
        <v>121</v>
      </c>
      <c r="B125" s="171">
        <v>42020</v>
      </c>
      <c r="C125" s="105" t="s">
        <v>993</v>
      </c>
      <c r="D125" s="219" t="s">
        <v>992</v>
      </c>
      <c r="E125" s="219" t="s">
        <v>991</v>
      </c>
      <c r="F125" s="135" t="s">
        <v>990</v>
      </c>
      <c r="G125" s="190" t="s">
        <v>989</v>
      </c>
      <c r="H125" s="97" t="s">
        <v>988</v>
      </c>
      <c r="I125" s="97" t="s">
        <v>987</v>
      </c>
      <c r="J125" s="207">
        <v>7406112</v>
      </c>
      <c r="K125" s="138">
        <v>8802256</v>
      </c>
      <c r="L125" s="108">
        <v>8800000</v>
      </c>
      <c r="M125" s="98"/>
      <c r="N125" s="101">
        <v>100</v>
      </c>
      <c r="O125" s="101">
        <v>100</v>
      </c>
      <c r="P125" s="124" t="s">
        <v>909</v>
      </c>
      <c r="Q125" s="199">
        <v>7660358</v>
      </c>
      <c r="R125" s="98">
        <v>15</v>
      </c>
      <c r="S125" s="200">
        <v>7660358</v>
      </c>
      <c r="T125" s="264">
        <f t="shared" si="2"/>
        <v>16462614</v>
      </c>
      <c r="U125" s="263">
        <v>650</v>
      </c>
      <c r="V125" s="16" t="s">
        <v>986</v>
      </c>
      <c r="W125" s="16" t="s">
        <v>190</v>
      </c>
      <c r="X125" s="12">
        <v>100</v>
      </c>
      <c r="Y125" s="12">
        <v>100</v>
      </c>
      <c r="Z125" s="17">
        <v>7365000</v>
      </c>
      <c r="AA125" s="62" t="s">
        <v>985</v>
      </c>
      <c r="AB125" s="67" t="s">
        <v>84</v>
      </c>
      <c r="AC125" s="270" t="s">
        <v>382</v>
      </c>
      <c r="AD125" s="295">
        <f t="shared" si="3"/>
        <v>25327.098461538462</v>
      </c>
      <c r="AE125" s="6"/>
      <c r="AF125" s="6"/>
    </row>
    <row r="126" spans="1:32" s="22" customFormat="1" ht="30.75" customHeight="1">
      <c r="A126" s="95">
        <v>122</v>
      </c>
      <c r="B126" s="154">
        <v>43041</v>
      </c>
      <c r="C126" s="95" t="s">
        <v>984</v>
      </c>
      <c r="D126" s="220" t="s">
        <v>91</v>
      </c>
      <c r="E126" s="220" t="s">
        <v>15</v>
      </c>
      <c r="F126" s="135" t="s">
        <v>213</v>
      </c>
      <c r="G126" s="182" t="s">
        <v>983</v>
      </c>
      <c r="H126" s="98" t="s">
        <v>982</v>
      </c>
      <c r="I126" s="97" t="s">
        <v>982</v>
      </c>
      <c r="J126" s="222">
        <v>8626859</v>
      </c>
      <c r="K126" s="100">
        <v>8626859</v>
      </c>
      <c r="L126" s="99">
        <v>7628000</v>
      </c>
      <c r="M126" s="97"/>
      <c r="N126" s="101">
        <v>100</v>
      </c>
      <c r="O126" s="97">
        <v>100</v>
      </c>
      <c r="P126" s="102" t="s">
        <v>981</v>
      </c>
      <c r="Q126" s="125">
        <v>4241402</v>
      </c>
      <c r="R126" s="97">
        <v>7</v>
      </c>
      <c r="S126" s="110">
        <v>4241402</v>
      </c>
      <c r="T126" s="264">
        <f t="shared" si="2"/>
        <v>12868261</v>
      </c>
      <c r="U126" s="263">
        <v>208</v>
      </c>
      <c r="V126" s="13" t="s">
        <v>980</v>
      </c>
      <c r="W126" s="12" t="s">
        <v>190</v>
      </c>
      <c r="X126" s="13">
        <v>100</v>
      </c>
      <c r="Y126" s="13">
        <v>100</v>
      </c>
      <c r="Z126" s="11">
        <v>4061000</v>
      </c>
      <c r="AA126" s="40" t="s">
        <v>979</v>
      </c>
      <c r="AB126" s="42" t="s">
        <v>84</v>
      </c>
      <c r="AC126" s="270" t="s">
        <v>207</v>
      </c>
      <c r="AD126" s="295">
        <f t="shared" si="3"/>
        <v>61866.639423076922</v>
      </c>
      <c r="AE126" s="23"/>
      <c r="AF126" s="23"/>
    </row>
    <row r="127" spans="1:32" ht="30.75" customHeight="1">
      <c r="A127" s="95">
        <v>123</v>
      </c>
      <c r="B127" s="154">
        <v>41003</v>
      </c>
      <c r="C127" s="105" t="s">
        <v>978</v>
      </c>
      <c r="D127" s="220" t="s">
        <v>877</v>
      </c>
      <c r="E127" s="219" t="s">
        <v>977</v>
      </c>
      <c r="F127" s="226" t="s">
        <v>976</v>
      </c>
      <c r="G127" s="123" t="s">
        <v>975</v>
      </c>
      <c r="H127" s="106" t="s">
        <v>974</v>
      </c>
      <c r="I127" s="106" t="s">
        <v>973</v>
      </c>
      <c r="J127" s="218">
        <v>11241319</v>
      </c>
      <c r="K127" s="100">
        <v>8561633</v>
      </c>
      <c r="L127" s="202">
        <v>8561633</v>
      </c>
      <c r="M127" s="106"/>
      <c r="N127" s="106">
        <v>100</v>
      </c>
      <c r="O127" s="106">
        <v>100</v>
      </c>
      <c r="P127" s="140" t="s">
        <v>972</v>
      </c>
      <c r="Q127" s="203">
        <v>895697</v>
      </c>
      <c r="R127" s="97">
        <v>7</v>
      </c>
      <c r="S127" s="200">
        <v>3106392</v>
      </c>
      <c r="T127" s="264">
        <f t="shared" si="2"/>
        <v>11668025</v>
      </c>
      <c r="U127" s="263">
        <v>590</v>
      </c>
      <c r="V127" s="15" t="s">
        <v>971</v>
      </c>
      <c r="W127" s="21" t="s">
        <v>825</v>
      </c>
      <c r="X127" s="13">
        <v>100</v>
      </c>
      <c r="Y127" s="13">
        <v>100</v>
      </c>
      <c r="Z127" s="11">
        <v>3106392</v>
      </c>
      <c r="AA127" s="61" t="s">
        <v>616</v>
      </c>
      <c r="AB127" s="60" t="s">
        <v>5</v>
      </c>
      <c r="AC127" s="271" t="s">
        <v>10</v>
      </c>
      <c r="AD127" s="295">
        <f t="shared" si="3"/>
        <v>19776.313559322032</v>
      </c>
      <c r="AE127" s="6"/>
      <c r="AF127" s="6"/>
    </row>
    <row r="128" spans="1:32" ht="30.75" customHeight="1">
      <c r="A128" s="95">
        <v>124</v>
      </c>
      <c r="B128" s="154">
        <v>46250</v>
      </c>
      <c r="C128" s="95" t="s">
        <v>970</v>
      </c>
      <c r="D128" s="220" t="s">
        <v>643</v>
      </c>
      <c r="E128" s="220" t="s">
        <v>642</v>
      </c>
      <c r="F128" s="111" t="s">
        <v>969</v>
      </c>
      <c r="G128" s="227" t="s">
        <v>968</v>
      </c>
      <c r="H128" s="116" t="s">
        <v>804</v>
      </c>
      <c r="I128" s="116" t="s">
        <v>19</v>
      </c>
      <c r="J128" s="222">
        <v>11140059</v>
      </c>
      <c r="K128" s="118">
        <v>8234340</v>
      </c>
      <c r="L128" s="119">
        <v>1140000</v>
      </c>
      <c r="M128" s="120"/>
      <c r="N128" s="120">
        <v>35</v>
      </c>
      <c r="O128" s="120">
        <v>14</v>
      </c>
      <c r="P128" s="112"/>
      <c r="Q128" s="221">
        <v>1857798</v>
      </c>
      <c r="R128" s="117">
        <v>5</v>
      </c>
      <c r="S128" s="200">
        <v>1857798</v>
      </c>
      <c r="T128" s="264">
        <f t="shared" si="2"/>
        <v>10092138</v>
      </c>
      <c r="U128" s="263">
        <v>450</v>
      </c>
      <c r="V128" s="27" t="s">
        <v>967</v>
      </c>
      <c r="W128" s="27" t="s">
        <v>11</v>
      </c>
      <c r="X128" s="27">
        <v>60</v>
      </c>
      <c r="Y128" s="29">
        <v>16</v>
      </c>
      <c r="Z128" s="25">
        <v>281202</v>
      </c>
      <c r="AA128" s="14"/>
      <c r="AB128" s="13" t="s">
        <v>5</v>
      </c>
      <c r="AC128" s="271" t="s">
        <v>966</v>
      </c>
      <c r="AD128" s="295">
        <f t="shared" si="3"/>
        <v>22426.973333333332</v>
      </c>
      <c r="AE128" s="6"/>
      <c r="AF128" s="6"/>
    </row>
    <row r="129" spans="1:32" ht="30.75" customHeight="1">
      <c r="A129" s="95">
        <v>125</v>
      </c>
      <c r="B129" s="154">
        <v>46265</v>
      </c>
      <c r="C129" s="95" t="s">
        <v>965</v>
      </c>
      <c r="D129" s="220" t="s">
        <v>964</v>
      </c>
      <c r="E129" s="220" t="s">
        <v>15</v>
      </c>
      <c r="F129" s="111" t="s">
        <v>963</v>
      </c>
      <c r="G129" s="97" t="s">
        <v>962</v>
      </c>
      <c r="H129" s="170" t="s">
        <v>155</v>
      </c>
      <c r="I129" s="122" t="s">
        <v>961</v>
      </c>
      <c r="J129" s="222">
        <v>7275754</v>
      </c>
      <c r="K129" s="138">
        <v>8232588</v>
      </c>
      <c r="L129" s="119">
        <v>1339350</v>
      </c>
      <c r="M129" s="120"/>
      <c r="N129" s="120">
        <v>50</v>
      </c>
      <c r="O129" s="120">
        <v>17</v>
      </c>
      <c r="P129" s="112"/>
      <c r="Q129" s="221">
        <v>0</v>
      </c>
      <c r="R129" s="122">
        <v>0</v>
      </c>
      <c r="S129" s="200">
        <v>0</v>
      </c>
      <c r="T129" s="264">
        <f t="shared" si="2"/>
        <v>8232588</v>
      </c>
      <c r="U129" s="263">
        <v>130</v>
      </c>
      <c r="V129" s="58"/>
      <c r="W129" s="27"/>
      <c r="X129" s="55"/>
      <c r="Y129" s="55"/>
      <c r="Z129" s="34"/>
      <c r="AA129" s="14"/>
      <c r="AB129" s="13" t="s">
        <v>5</v>
      </c>
      <c r="AC129" s="271" t="s">
        <v>960</v>
      </c>
      <c r="AD129" s="295">
        <f t="shared" si="3"/>
        <v>63327.6</v>
      </c>
      <c r="AE129" s="6"/>
      <c r="AF129" s="6"/>
    </row>
    <row r="130" spans="1:32" ht="30.75" customHeight="1">
      <c r="A130" s="95">
        <v>126</v>
      </c>
      <c r="B130" s="154">
        <v>46257</v>
      </c>
      <c r="C130" s="95" t="s">
        <v>959</v>
      </c>
      <c r="D130" s="220" t="s">
        <v>958</v>
      </c>
      <c r="E130" s="220" t="s">
        <v>15</v>
      </c>
      <c r="F130" s="167" t="s">
        <v>957</v>
      </c>
      <c r="G130" s="146" t="s">
        <v>956</v>
      </c>
      <c r="H130" s="170" t="s">
        <v>955</v>
      </c>
      <c r="I130" s="122" t="s">
        <v>954</v>
      </c>
      <c r="J130" s="222">
        <v>9575740</v>
      </c>
      <c r="K130" s="118">
        <v>8217224</v>
      </c>
      <c r="L130" s="119"/>
      <c r="M130" s="120"/>
      <c r="N130" s="120">
        <v>20</v>
      </c>
      <c r="O130" s="120"/>
      <c r="P130" s="112"/>
      <c r="Q130" s="221">
        <v>1383234</v>
      </c>
      <c r="R130" s="122">
        <v>4</v>
      </c>
      <c r="S130" s="200">
        <v>1383234</v>
      </c>
      <c r="T130" s="264">
        <f t="shared" si="2"/>
        <v>9600458</v>
      </c>
      <c r="U130" s="263">
        <v>439</v>
      </c>
      <c r="V130" s="27" t="s">
        <v>953</v>
      </c>
      <c r="W130" s="27" t="s">
        <v>11</v>
      </c>
      <c r="X130" s="15">
        <v>70</v>
      </c>
      <c r="Y130" s="15">
        <v>68</v>
      </c>
      <c r="Z130" s="11">
        <v>946002</v>
      </c>
      <c r="AA130" s="14"/>
      <c r="AB130" s="13" t="s">
        <v>5</v>
      </c>
      <c r="AC130" s="271" t="s">
        <v>144</v>
      </c>
      <c r="AD130" s="295">
        <f t="shared" si="3"/>
        <v>21868.924829157175</v>
      </c>
      <c r="AE130" s="6"/>
      <c r="AF130" s="6"/>
    </row>
    <row r="131" spans="1:32" ht="30.75" customHeight="1">
      <c r="A131" s="95">
        <v>127</v>
      </c>
      <c r="B131" s="154">
        <v>43055</v>
      </c>
      <c r="C131" s="95" t="s">
        <v>952</v>
      </c>
      <c r="D131" s="220" t="s">
        <v>501</v>
      </c>
      <c r="E131" s="220" t="s">
        <v>857</v>
      </c>
      <c r="F131" s="135" t="s">
        <v>951</v>
      </c>
      <c r="G131" s="206" t="s">
        <v>950</v>
      </c>
      <c r="H131" s="98" t="s">
        <v>949</v>
      </c>
      <c r="I131" s="98" t="s">
        <v>948</v>
      </c>
      <c r="J131" s="207">
        <v>7243188</v>
      </c>
      <c r="K131" s="100">
        <v>7889072</v>
      </c>
      <c r="L131" s="108">
        <v>6815413</v>
      </c>
      <c r="M131" s="98"/>
      <c r="N131" s="101">
        <v>100</v>
      </c>
      <c r="O131" s="98">
        <v>80</v>
      </c>
      <c r="P131" s="102" t="s">
        <v>947</v>
      </c>
      <c r="Q131" s="199">
        <v>8038430</v>
      </c>
      <c r="R131" s="98">
        <v>14</v>
      </c>
      <c r="S131" s="200">
        <v>8038430</v>
      </c>
      <c r="T131" s="264">
        <f t="shared" si="2"/>
        <v>15927502</v>
      </c>
      <c r="U131" s="263">
        <v>748</v>
      </c>
      <c r="V131" s="16" t="s">
        <v>946</v>
      </c>
      <c r="W131" s="15" t="s">
        <v>190</v>
      </c>
      <c r="X131" s="12">
        <v>100</v>
      </c>
      <c r="Y131" s="18">
        <v>100</v>
      </c>
      <c r="Z131" s="17">
        <v>7272808</v>
      </c>
      <c r="AA131" s="40" t="s">
        <v>945</v>
      </c>
      <c r="AB131" s="42" t="s">
        <v>84</v>
      </c>
      <c r="AC131" s="272" t="s">
        <v>67</v>
      </c>
      <c r="AD131" s="295">
        <f t="shared" si="3"/>
        <v>21293.451871657755</v>
      </c>
      <c r="AE131" s="6"/>
      <c r="AF131" s="6"/>
    </row>
    <row r="132" spans="1:32" ht="30.75" customHeight="1">
      <c r="A132" s="95">
        <v>128</v>
      </c>
      <c r="B132" s="154">
        <v>45171</v>
      </c>
      <c r="C132" s="95" t="s">
        <v>944</v>
      </c>
      <c r="D132" s="220" t="s">
        <v>65</v>
      </c>
      <c r="E132" s="220" t="s">
        <v>64</v>
      </c>
      <c r="F132" s="228" t="s">
        <v>943</v>
      </c>
      <c r="G132" s="169" t="s">
        <v>225</v>
      </c>
      <c r="H132" s="98" t="s">
        <v>767</v>
      </c>
      <c r="I132" s="97" t="s">
        <v>766</v>
      </c>
      <c r="J132" s="207">
        <v>9840675</v>
      </c>
      <c r="K132" s="100">
        <v>7873797</v>
      </c>
      <c r="L132" s="99">
        <v>1000000</v>
      </c>
      <c r="M132" s="97"/>
      <c r="N132" s="98">
        <v>35</v>
      </c>
      <c r="O132" s="97">
        <v>12.7</v>
      </c>
      <c r="P132" s="112"/>
      <c r="Q132" s="196">
        <v>8148256</v>
      </c>
      <c r="R132" s="97">
        <v>19</v>
      </c>
      <c r="S132" s="197">
        <v>8148256</v>
      </c>
      <c r="T132" s="264">
        <f t="shared" si="2"/>
        <v>16022053</v>
      </c>
      <c r="U132" s="263">
        <v>680</v>
      </c>
      <c r="V132" s="15" t="s">
        <v>27</v>
      </c>
      <c r="W132" s="15" t="s">
        <v>942</v>
      </c>
      <c r="X132" s="13">
        <v>100</v>
      </c>
      <c r="Y132" s="15">
        <v>79</v>
      </c>
      <c r="Z132" s="11">
        <v>6417000</v>
      </c>
      <c r="AA132" s="14"/>
      <c r="AB132" s="15" t="s">
        <v>5</v>
      </c>
      <c r="AC132" s="269" t="s">
        <v>941</v>
      </c>
      <c r="AD132" s="295">
        <f t="shared" si="3"/>
        <v>23561.842647058824</v>
      </c>
      <c r="AE132" s="6"/>
      <c r="AF132" s="6"/>
    </row>
    <row r="133" spans="1:32" ht="30.75" customHeight="1">
      <c r="A133" s="95">
        <v>129</v>
      </c>
      <c r="B133" s="154">
        <v>45168</v>
      </c>
      <c r="C133" s="95" t="s">
        <v>940</v>
      </c>
      <c r="D133" s="223" t="s">
        <v>132</v>
      </c>
      <c r="E133" s="95" t="s">
        <v>390</v>
      </c>
      <c r="F133" s="111" t="s">
        <v>939</v>
      </c>
      <c r="G133" s="182" t="s">
        <v>938</v>
      </c>
      <c r="H133" s="98" t="s">
        <v>119</v>
      </c>
      <c r="I133" s="97" t="s">
        <v>937</v>
      </c>
      <c r="J133" s="207">
        <v>7833358</v>
      </c>
      <c r="K133" s="100">
        <v>7765986</v>
      </c>
      <c r="L133" s="99">
        <v>4359491</v>
      </c>
      <c r="M133" s="97"/>
      <c r="N133" s="98">
        <v>70</v>
      </c>
      <c r="O133" s="97">
        <v>56</v>
      </c>
      <c r="P133" s="112"/>
      <c r="Q133" s="196">
        <v>9972146</v>
      </c>
      <c r="R133" s="97">
        <v>23</v>
      </c>
      <c r="S133" s="197">
        <v>9972146</v>
      </c>
      <c r="T133" s="264">
        <f t="shared" ref="T133:T196" si="4">K133+S133</f>
        <v>17738132</v>
      </c>
      <c r="U133" s="263">
        <v>850</v>
      </c>
      <c r="V133" s="15" t="s">
        <v>753</v>
      </c>
      <c r="W133" s="15" t="s">
        <v>58</v>
      </c>
      <c r="X133" s="15">
        <v>100</v>
      </c>
      <c r="Y133" s="15">
        <v>97.6</v>
      </c>
      <c r="Z133" s="11">
        <v>9731108</v>
      </c>
      <c r="AA133" s="14"/>
      <c r="AB133" s="15" t="s">
        <v>5</v>
      </c>
      <c r="AC133" s="271" t="s">
        <v>936</v>
      </c>
      <c r="AD133" s="295">
        <f t="shared" si="3"/>
        <v>20868.390588235296</v>
      </c>
      <c r="AE133" s="6"/>
      <c r="AF133" s="6"/>
    </row>
    <row r="134" spans="1:32" ht="30.75" customHeight="1">
      <c r="A134" s="95">
        <v>130</v>
      </c>
      <c r="B134" s="154">
        <v>45160</v>
      </c>
      <c r="C134" s="95" t="s">
        <v>935</v>
      </c>
      <c r="D134" s="220" t="s">
        <v>101</v>
      </c>
      <c r="E134" s="220" t="s">
        <v>934</v>
      </c>
      <c r="F134" s="228" t="s">
        <v>933</v>
      </c>
      <c r="G134" s="192" t="s">
        <v>932</v>
      </c>
      <c r="H134" s="98" t="s">
        <v>931</v>
      </c>
      <c r="I134" s="97" t="s">
        <v>672</v>
      </c>
      <c r="J134" s="207">
        <v>16959431</v>
      </c>
      <c r="K134" s="100">
        <v>7764586</v>
      </c>
      <c r="L134" s="99">
        <v>2757093</v>
      </c>
      <c r="M134" s="97">
        <v>100</v>
      </c>
      <c r="N134" s="101">
        <v>80</v>
      </c>
      <c r="O134" s="97">
        <v>32</v>
      </c>
      <c r="P134" s="112"/>
      <c r="Q134" s="196">
        <v>9377206</v>
      </c>
      <c r="R134" s="97">
        <v>23</v>
      </c>
      <c r="S134" s="197">
        <v>9377206</v>
      </c>
      <c r="T134" s="264">
        <f t="shared" si="4"/>
        <v>17141792</v>
      </c>
      <c r="U134" s="263">
        <v>715</v>
      </c>
      <c r="V134" s="15" t="s">
        <v>670</v>
      </c>
      <c r="W134" s="15" t="s">
        <v>58</v>
      </c>
      <c r="X134" s="66">
        <v>100</v>
      </c>
      <c r="Y134" s="15">
        <v>100</v>
      </c>
      <c r="Z134" s="11">
        <v>9248690</v>
      </c>
      <c r="AA134" s="14"/>
      <c r="AB134" s="15" t="s">
        <v>5</v>
      </c>
      <c r="AC134" s="271" t="s">
        <v>930</v>
      </c>
      <c r="AD134" s="295">
        <f t="shared" ref="AD134:AD197" si="5">T134/U134</f>
        <v>23974.534265734266</v>
      </c>
      <c r="AE134" s="6"/>
      <c r="AF134" s="6"/>
    </row>
    <row r="135" spans="1:32" ht="30.75" customHeight="1">
      <c r="A135" s="95">
        <v>131</v>
      </c>
      <c r="B135" s="223">
        <v>44088</v>
      </c>
      <c r="C135" s="154" t="s">
        <v>929</v>
      </c>
      <c r="D135" s="95" t="s">
        <v>877</v>
      </c>
      <c r="E135" s="225" t="s">
        <v>928</v>
      </c>
      <c r="F135" s="152" t="s">
        <v>927</v>
      </c>
      <c r="G135" s="97" t="s">
        <v>926</v>
      </c>
      <c r="H135" s="155" t="s">
        <v>753</v>
      </c>
      <c r="I135" s="97" t="s">
        <v>27</v>
      </c>
      <c r="J135" s="207">
        <v>6532296</v>
      </c>
      <c r="K135" s="100">
        <v>7749999</v>
      </c>
      <c r="L135" s="99">
        <v>5327566</v>
      </c>
      <c r="M135" s="97"/>
      <c r="N135" s="101">
        <v>80</v>
      </c>
      <c r="O135" s="97">
        <v>60</v>
      </c>
      <c r="P135" s="112" t="s">
        <v>925</v>
      </c>
      <c r="Q135" s="196">
        <v>6149059</v>
      </c>
      <c r="R135" s="97">
        <v>15</v>
      </c>
      <c r="S135" s="197">
        <v>6149059</v>
      </c>
      <c r="T135" s="264">
        <f t="shared" si="4"/>
        <v>13899058</v>
      </c>
      <c r="U135" s="263">
        <v>280</v>
      </c>
      <c r="V135" s="15" t="s">
        <v>924</v>
      </c>
      <c r="W135" s="15" t="s">
        <v>285</v>
      </c>
      <c r="X135" s="13">
        <v>65</v>
      </c>
      <c r="Y135" s="15">
        <v>81</v>
      </c>
      <c r="Z135" s="11">
        <v>2430500</v>
      </c>
      <c r="AA135" s="40">
        <v>37</v>
      </c>
      <c r="AB135" s="39" t="s">
        <v>31</v>
      </c>
      <c r="AC135" s="269" t="s">
        <v>923</v>
      </c>
      <c r="AD135" s="295">
        <f t="shared" si="5"/>
        <v>49639.492857142854</v>
      </c>
      <c r="AE135" s="6"/>
      <c r="AF135" s="6"/>
    </row>
    <row r="136" spans="1:32" ht="30.75" customHeight="1">
      <c r="A136" s="95">
        <v>132</v>
      </c>
      <c r="B136" s="154">
        <v>44078</v>
      </c>
      <c r="C136" s="95" t="s">
        <v>922</v>
      </c>
      <c r="D136" s="220" t="s">
        <v>784</v>
      </c>
      <c r="E136" s="220" t="s">
        <v>921</v>
      </c>
      <c r="F136" s="135" t="s">
        <v>920</v>
      </c>
      <c r="G136" s="168" t="s">
        <v>919</v>
      </c>
      <c r="H136" s="98" t="s">
        <v>918</v>
      </c>
      <c r="I136" s="97" t="s">
        <v>917</v>
      </c>
      <c r="J136" s="207">
        <v>8229340</v>
      </c>
      <c r="K136" s="100">
        <v>7680934</v>
      </c>
      <c r="L136" s="202">
        <v>7651377</v>
      </c>
      <c r="M136" s="106"/>
      <c r="N136" s="101">
        <v>100</v>
      </c>
      <c r="O136" s="97">
        <v>100</v>
      </c>
      <c r="P136" s="112" t="s">
        <v>916</v>
      </c>
      <c r="Q136" s="196">
        <v>410869</v>
      </c>
      <c r="R136" s="97">
        <v>1</v>
      </c>
      <c r="S136" s="197">
        <v>410869</v>
      </c>
      <c r="T136" s="264">
        <f t="shared" si="4"/>
        <v>8091803</v>
      </c>
      <c r="U136" s="263">
        <v>509</v>
      </c>
      <c r="V136" s="15" t="s">
        <v>727</v>
      </c>
      <c r="W136" s="15" t="s">
        <v>285</v>
      </c>
      <c r="X136" s="13">
        <v>100</v>
      </c>
      <c r="Y136" s="15">
        <v>66</v>
      </c>
      <c r="Z136" s="11">
        <v>271662</v>
      </c>
      <c r="AA136" s="40" t="s">
        <v>915</v>
      </c>
      <c r="AB136" s="15" t="s">
        <v>5</v>
      </c>
      <c r="AC136" s="271" t="s">
        <v>914</v>
      </c>
      <c r="AD136" s="295">
        <f t="shared" si="5"/>
        <v>15897.451866404715</v>
      </c>
      <c r="AE136" s="6"/>
      <c r="AF136" s="6"/>
    </row>
    <row r="137" spans="1:32" ht="30.75" customHeight="1">
      <c r="A137" s="95">
        <v>133</v>
      </c>
      <c r="B137" s="171">
        <v>42015</v>
      </c>
      <c r="C137" s="105" t="s">
        <v>913</v>
      </c>
      <c r="D137" s="219" t="s">
        <v>725</v>
      </c>
      <c r="E137" s="219" t="s">
        <v>719</v>
      </c>
      <c r="F137" s="96" t="s">
        <v>912</v>
      </c>
      <c r="G137" s="182" t="s">
        <v>911</v>
      </c>
      <c r="H137" s="98" t="s">
        <v>910</v>
      </c>
      <c r="I137" s="98" t="s">
        <v>505</v>
      </c>
      <c r="J137" s="207">
        <v>9956939</v>
      </c>
      <c r="K137" s="138">
        <v>7500404</v>
      </c>
      <c r="L137" s="108">
        <v>7415204</v>
      </c>
      <c r="M137" s="98"/>
      <c r="N137" s="101">
        <v>100</v>
      </c>
      <c r="O137" s="98">
        <v>100</v>
      </c>
      <c r="P137" s="102" t="s">
        <v>360</v>
      </c>
      <c r="Q137" s="199">
        <v>8828800</v>
      </c>
      <c r="R137" s="98">
        <v>15</v>
      </c>
      <c r="S137" s="200">
        <v>8828800</v>
      </c>
      <c r="T137" s="264">
        <f t="shared" si="4"/>
        <v>16329204</v>
      </c>
      <c r="U137" s="263">
        <v>983</v>
      </c>
      <c r="V137" s="16" t="s">
        <v>602</v>
      </c>
      <c r="W137" s="16" t="s">
        <v>190</v>
      </c>
      <c r="X137" s="12">
        <v>100</v>
      </c>
      <c r="Y137" s="12">
        <v>64</v>
      </c>
      <c r="Z137" s="17">
        <v>5691920</v>
      </c>
      <c r="AA137" s="40" t="s">
        <v>909</v>
      </c>
      <c r="AB137" s="42" t="s">
        <v>84</v>
      </c>
      <c r="AC137" s="269" t="s">
        <v>908</v>
      </c>
      <c r="AD137" s="295">
        <f t="shared" si="5"/>
        <v>16611.601220752797</v>
      </c>
      <c r="AE137" s="6"/>
      <c r="AF137" s="6"/>
    </row>
    <row r="138" spans="1:32" s="22" customFormat="1" ht="30.75" customHeight="1">
      <c r="A138" s="95">
        <v>134</v>
      </c>
      <c r="B138" s="95">
        <v>44116</v>
      </c>
      <c r="C138" s="105" t="s">
        <v>907</v>
      </c>
      <c r="D138" s="95" t="s">
        <v>501</v>
      </c>
      <c r="E138" s="154" t="s">
        <v>906</v>
      </c>
      <c r="F138" s="111" t="s">
        <v>905</v>
      </c>
      <c r="G138" s="115" t="s">
        <v>904</v>
      </c>
      <c r="H138" s="98" t="s">
        <v>173</v>
      </c>
      <c r="I138" s="97" t="s">
        <v>903</v>
      </c>
      <c r="J138" s="207">
        <v>6603711</v>
      </c>
      <c r="K138" s="100">
        <v>7491686</v>
      </c>
      <c r="L138" s="99"/>
      <c r="M138" s="97"/>
      <c r="N138" s="101">
        <v>15</v>
      </c>
      <c r="O138" s="97"/>
      <c r="P138" s="112" t="s">
        <v>902</v>
      </c>
      <c r="Q138" s="125">
        <v>830587</v>
      </c>
      <c r="R138" s="97">
        <v>3</v>
      </c>
      <c r="S138" s="110">
        <v>830587</v>
      </c>
      <c r="T138" s="264">
        <f t="shared" si="4"/>
        <v>8322273</v>
      </c>
      <c r="U138" s="263">
        <v>280</v>
      </c>
      <c r="V138" s="15" t="s">
        <v>678</v>
      </c>
      <c r="W138" s="15" t="s">
        <v>285</v>
      </c>
      <c r="X138" s="15">
        <v>100</v>
      </c>
      <c r="Y138" s="15">
        <v>100</v>
      </c>
      <c r="Z138" s="11">
        <v>829928</v>
      </c>
      <c r="AA138" s="14">
        <v>172</v>
      </c>
      <c r="AB138" s="15" t="s">
        <v>5</v>
      </c>
      <c r="AC138" s="269" t="s">
        <v>901</v>
      </c>
      <c r="AD138" s="295">
        <f t="shared" si="5"/>
        <v>29722.403571428571</v>
      </c>
      <c r="AE138" s="23"/>
      <c r="AF138" s="23"/>
    </row>
    <row r="139" spans="1:32" ht="30.75" customHeight="1">
      <c r="A139" s="95">
        <v>135</v>
      </c>
      <c r="B139" s="95">
        <v>43059</v>
      </c>
      <c r="C139" s="137" t="s">
        <v>900</v>
      </c>
      <c r="D139" s="137" t="s">
        <v>220</v>
      </c>
      <c r="E139" s="95" t="s">
        <v>867</v>
      </c>
      <c r="F139" s="229" t="s">
        <v>899</v>
      </c>
      <c r="G139" s="190" t="s">
        <v>898</v>
      </c>
      <c r="H139" s="98" t="s">
        <v>897</v>
      </c>
      <c r="I139" s="97" t="s">
        <v>896</v>
      </c>
      <c r="J139" s="207">
        <v>6719917</v>
      </c>
      <c r="K139" s="100">
        <v>7334559</v>
      </c>
      <c r="L139" s="99">
        <v>7259649</v>
      </c>
      <c r="M139" s="97"/>
      <c r="N139" s="101">
        <v>100</v>
      </c>
      <c r="O139" s="97">
        <v>100</v>
      </c>
      <c r="P139" s="102" t="s">
        <v>895</v>
      </c>
      <c r="Q139" s="196">
        <v>10626032</v>
      </c>
      <c r="R139" s="97">
        <v>23</v>
      </c>
      <c r="S139" s="197">
        <v>10626032</v>
      </c>
      <c r="T139" s="264">
        <f t="shared" si="4"/>
        <v>17960591</v>
      </c>
      <c r="U139" s="263">
        <v>630</v>
      </c>
      <c r="V139" s="53" t="s">
        <v>894</v>
      </c>
      <c r="W139" s="15" t="s">
        <v>190</v>
      </c>
      <c r="X139" s="13">
        <v>73</v>
      </c>
      <c r="Y139" s="15">
        <v>60</v>
      </c>
      <c r="Z139" s="65">
        <f>5938987+313598</f>
        <v>6252585</v>
      </c>
      <c r="AA139" s="40" t="s">
        <v>893</v>
      </c>
      <c r="AB139" s="39" t="s">
        <v>5</v>
      </c>
      <c r="AC139" s="271" t="s">
        <v>892</v>
      </c>
      <c r="AD139" s="295">
        <f t="shared" si="5"/>
        <v>28508.874603174601</v>
      </c>
      <c r="AE139" s="6"/>
      <c r="AF139" s="6"/>
    </row>
    <row r="140" spans="1:32" ht="30.75" customHeight="1">
      <c r="A140" s="95">
        <v>136</v>
      </c>
      <c r="B140" s="95">
        <v>45182</v>
      </c>
      <c r="C140" s="105" t="s">
        <v>891</v>
      </c>
      <c r="D140" s="95" t="s">
        <v>501</v>
      </c>
      <c r="E140" s="95" t="s">
        <v>890</v>
      </c>
      <c r="F140" s="167" t="s">
        <v>889</v>
      </c>
      <c r="G140" s="168" t="s">
        <v>888</v>
      </c>
      <c r="H140" s="98" t="s">
        <v>887</v>
      </c>
      <c r="I140" s="97" t="s">
        <v>886</v>
      </c>
      <c r="J140" s="207">
        <v>8006494</v>
      </c>
      <c r="K140" s="100">
        <v>7144211</v>
      </c>
      <c r="L140" s="99">
        <v>900000</v>
      </c>
      <c r="M140" s="97"/>
      <c r="N140" s="98">
        <v>30</v>
      </c>
      <c r="O140" s="97">
        <v>14</v>
      </c>
      <c r="P140" s="112"/>
      <c r="Q140" s="196">
        <v>6745672</v>
      </c>
      <c r="R140" s="97">
        <v>16</v>
      </c>
      <c r="S140" s="197">
        <v>6745672</v>
      </c>
      <c r="T140" s="264">
        <f t="shared" si="4"/>
        <v>13889883</v>
      </c>
      <c r="U140" s="263">
        <v>334</v>
      </c>
      <c r="V140" s="15" t="s">
        <v>885</v>
      </c>
      <c r="W140" s="15" t="s">
        <v>684</v>
      </c>
      <c r="X140" s="13">
        <v>90</v>
      </c>
      <c r="Y140" s="15">
        <v>65</v>
      </c>
      <c r="Z140" s="11">
        <v>4155765</v>
      </c>
      <c r="AA140" s="14"/>
      <c r="AB140" s="15" t="s">
        <v>31</v>
      </c>
      <c r="AC140" s="269" t="s">
        <v>884</v>
      </c>
      <c r="AD140" s="295">
        <f t="shared" si="5"/>
        <v>41586.476047904194</v>
      </c>
      <c r="AE140" s="6"/>
      <c r="AF140" s="6"/>
    </row>
    <row r="141" spans="1:32" ht="30.75" customHeight="1">
      <c r="A141" s="95">
        <v>137</v>
      </c>
      <c r="B141" s="95">
        <v>45184</v>
      </c>
      <c r="C141" s="105" t="s">
        <v>883</v>
      </c>
      <c r="D141" s="95" t="s">
        <v>501</v>
      </c>
      <c r="E141" s="95" t="s">
        <v>882</v>
      </c>
      <c r="F141" s="111" t="s">
        <v>881</v>
      </c>
      <c r="G141" s="97" t="s">
        <v>880</v>
      </c>
      <c r="H141" s="98" t="s">
        <v>543</v>
      </c>
      <c r="I141" s="97" t="s">
        <v>684</v>
      </c>
      <c r="J141" s="207">
        <v>6601118</v>
      </c>
      <c r="K141" s="100">
        <v>6922739</v>
      </c>
      <c r="L141" s="99">
        <v>4105046</v>
      </c>
      <c r="M141" s="97"/>
      <c r="N141" s="101">
        <v>100</v>
      </c>
      <c r="O141" s="97">
        <v>60</v>
      </c>
      <c r="P141" s="112"/>
      <c r="Q141" s="196">
        <v>2367979</v>
      </c>
      <c r="R141" s="97">
        <v>5</v>
      </c>
      <c r="S141" s="197">
        <v>2367979</v>
      </c>
      <c r="T141" s="264">
        <f t="shared" si="4"/>
        <v>9290718</v>
      </c>
      <c r="U141" s="263">
        <v>630</v>
      </c>
      <c r="V141" s="15" t="s">
        <v>745</v>
      </c>
      <c r="W141" s="15" t="s">
        <v>11</v>
      </c>
      <c r="X141" s="13">
        <v>100</v>
      </c>
      <c r="Y141" s="15">
        <v>70</v>
      </c>
      <c r="Z141" s="11">
        <v>1630673</v>
      </c>
      <c r="AA141" s="14"/>
      <c r="AB141" s="15" t="s">
        <v>31</v>
      </c>
      <c r="AC141" s="275" t="s">
        <v>879</v>
      </c>
      <c r="AD141" s="295">
        <f t="shared" si="5"/>
        <v>14747.171428571428</v>
      </c>
      <c r="AE141" s="6"/>
      <c r="AF141" s="6"/>
    </row>
    <row r="142" spans="1:32" ht="30.75" customHeight="1">
      <c r="A142" s="95">
        <v>138</v>
      </c>
      <c r="B142" s="95">
        <v>41009</v>
      </c>
      <c r="C142" s="105" t="s">
        <v>878</v>
      </c>
      <c r="D142" s="95" t="s">
        <v>877</v>
      </c>
      <c r="E142" s="105" t="s">
        <v>876</v>
      </c>
      <c r="F142" s="96" t="s">
        <v>875</v>
      </c>
      <c r="G142" s="169" t="s">
        <v>874</v>
      </c>
      <c r="H142" s="97" t="s">
        <v>873</v>
      </c>
      <c r="I142" s="97" t="s">
        <v>872</v>
      </c>
      <c r="J142" s="222">
        <v>6270143</v>
      </c>
      <c r="K142" s="100">
        <v>6575460</v>
      </c>
      <c r="L142" s="202">
        <v>5980349</v>
      </c>
      <c r="M142" s="106"/>
      <c r="N142" s="106">
        <v>100</v>
      </c>
      <c r="O142" s="106">
        <v>100</v>
      </c>
      <c r="P142" s="102" t="s">
        <v>871</v>
      </c>
      <c r="Q142" s="203">
        <v>2566974</v>
      </c>
      <c r="R142" s="97">
        <v>8</v>
      </c>
      <c r="S142" s="200">
        <v>2566974</v>
      </c>
      <c r="T142" s="264">
        <f t="shared" si="4"/>
        <v>9142434</v>
      </c>
      <c r="U142" s="263">
        <v>340</v>
      </c>
      <c r="V142" s="15" t="s">
        <v>870</v>
      </c>
      <c r="W142" s="21" t="s">
        <v>825</v>
      </c>
      <c r="X142" s="13">
        <v>100</v>
      </c>
      <c r="Y142" s="13">
        <v>100</v>
      </c>
      <c r="Z142" s="11">
        <v>2550000</v>
      </c>
      <c r="AA142" s="40" t="s">
        <v>616</v>
      </c>
      <c r="AB142" s="60" t="s">
        <v>5</v>
      </c>
      <c r="AC142" s="272" t="s">
        <v>869</v>
      </c>
      <c r="AD142" s="295">
        <f t="shared" si="5"/>
        <v>26889.511764705883</v>
      </c>
      <c r="AE142" s="6"/>
      <c r="AF142" s="6"/>
    </row>
    <row r="143" spans="1:32" ht="30.75" customHeight="1">
      <c r="A143" s="95">
        <v>139</v>
      </c>
      <c r="B143" s="95">
        <v>43056</v>
      </c>
      <c r="C143" s="137" t="s">
        <v>868</v>
      </c>
      <c r="D143" s="137" t="s">
        <v>220</v>
      </c>
      <c r="E143" s="95" t="s">
        <v>867</v>
      </c>
      <c r="F143" s="96" t="s">
        <v>866</v>
      </c>
      <c r="G143" s="129" t="s">
        <v>865</v>
      </c>
      <c r="H143" s="98" t="s">
        <v>864</v>
      </c>
      <c r="I143" s="97" t="s">
        <v>863</v>
      </c>
      <c r="J143" s="99">
        <v>5654469</v>
      </c>
      <c r="K143" s="100">
        <v>6470971</v>
      </c>
      <c r="L143" s="99">
        <v>6378022</v>
      </c>
      <c r="M143" s="97"/>
      <c r="N143" s="101">
        <v>100</v>
      </c>
      <c r="O143" s="97">
        <v>100</v>
      </c>
      <c r="P143" s="102" t="s">
        <v>862</v>
      </c>
      <c r="Q143" s="125">
        <v>7462305</v>
      </c>
      <c r="R143" s="97">
        <v>16</v>
      </c>
      <c r="S143" s="110">
        <v>7462304</v>
      </c>
      <c r="T143" s="264">
        <f t="shared" si="4"/>
        <v>13933275</v>
      </c>
      <c r="U143" s="263">
        <v>666</v>
      </c>
      <c r="V143" s="21" t="s">
        <v>861</v>
      </c>
      <c r="W143" s="15" t="s">
        <v>190</v>
      </c>
      <c r="X143" s="13">
        <v>100</v>
      </c>
      <c r="Y143" s="15">
        <v>82</v>
      </c>
      <c r="Z143" s="11">
        <v>6173541</v>
      </c>
      <c r="AA143" s="40" t="s">
        <v>860</v>
      </c>
      <c r="AB143" s="39" t="s">
        <v>5</v>
      </c>
      <c r="AC143" s="285" t="s">
        <v>859</v>
      </c>
      <c r="AD143" s="295">
        <f t="shared" si="5"/>
        <v>20920.833333333332</v>
      </c>
      <c r="AE143" s="6"/>
      <c r="AF143" s="6"/>
    </row>
    <row r="144" spans="1:32" ht="30.75" customHeight="1">
      <c r="A144" s="95">
        <v>140</v>
      </c>
      <c r="B144" s="310">
        <v>43054</v>
      </c>
      <c r="C144" s="230" t="s">
        <v>858</v>
      </c>
      <c r="D144" s="95" t="s">
        <v>501</v>
      </c>
      <c r="E144" s="231" t="s">
        <v>857</v>
      </c>
      <c r="F144" s="135" t="s">
        <v>856</v>
      </c>
      <c r="G144" s="146" t="s">
        <v>855</v>
      </c>
      <c r="H144" s="232" t="s">
        <v>854</v>
      </c>
      <c r="I144" s="146" t="s">
        <v>853</v>
      </c>
      <c r="J144" s="233">
        <v>6188332</v>
      </c>
      <c r="K144" s="118">
        <v>6280777</v>
      </c>
      <c r="L144" s="234">
        <v>4423886</v>
      </c>
      <c r="M144" s="146"/>
      <c r="N144" s="235">
        <v>100</v>
      </c>
      <c r="O144" s="146">
        <v>75</v>
      </c>
      <c r="P144" s="102"/>
      <c r="Q144" s="236">
        <v>3289672</v>
      </c>
      <c r="R144" s="146">
        <v>18</v>
      </c>
      <c r="S144" s="237">
        <v>2585475</v>
      </c>
      <c r="T144" s="264">
        <f t="shared" si="4"/>
        <v>8866252</v>
      </c>
      <c r="U144" s="263">
        <v>200</v>
      </c>
      <c r="V144" s="64" t="s">
        <v>852</v>
      </c>
      <c r="W144" s="19" t="s">
        <v>285</v>
      </c>
      <c r="X144" s="27">
        <v>100</v>
      </c>
      <c r="Y144" s="19">
        <v>100</v>
      </c>
      <c r="Z144" s="54">
        <v>2585475</v>
      </c>
      <c r="AA144" s="40" t="s">
        <v>851</v>
      </c>
      <c r="AB144" s="63" t="s">
        <v>5</v>
      </c>
      <c r="AC144" s="272" t="s">
        <v>850</v>
      </c>
      <c r="AD144" s="295">
        <f t="shared" si="5"/>
        <v>44331.26</v>
      </c>
      <c r="AE144" s="6"/>
      <c r="AF144" s="6"/>
    </row>
    <row r="145" spans="1:32" ht="30.75" customHeight="1">
      <c r="A145" s="95">
        <v>141</v>
      </c>
      <c r="B145" s="95">
        <v>42018</v>
      </c>
      <c r="C145" s="95" t="s">
        <v>849</v>
      </c>
      <c r="D145" s="105" t="s">
        <v>848</v>
      </c>
      <c r="E145" s="154" t="s">
        <v>847</v>
      </c>
      <c r="F145" s="135" t="s">
        <v>846</v>
      </c>
      <c r="G145" s="97" t="s">
        <v>845</v>
      </c>
      <c r="H145" s="172" t="s">
        <v>844</v>
      </c>
      <c r="I145" s="125" t="s">
        <v>843</v>
      </c>
      <c r="J145" s="207">
        <v>5137855</v>
      </c>
      <c r="K145" s="138">
        <v>5969576</v>
      </c>
      <c r="L145" s="108">
        <v>5976848</v>
      </c>
      <c r="M145" s="98"/>
      <c r="N145" s="101">
        <v>100</v>
      </c>
      <c r="O145" s="98">
        <v>96</v>
      </c>
      <c r="P145" s="124" t="s">
        <v>842</v>
      </c>
      <c r="Q145" s="199">
        <v>491000</v>
      </c>
      <c r="R145" s="97">
        <v>1</v>
      </c>
      <c r="S145" s="114">
        <v>491000</v>
      </c>
      <c r="T145" s="264">
        <f t="shared" si="4"/>
        <v>6460576</v>
      </c>
      <c r="U145" s="263">
        <v>221</v>
      </c>
      <c r="V145" s="16" t="s">
        <v>841</v>
      </c>
      <c r="W145" s="16" t="s">
        <v>190</v>
      </c>
      <c r="X145" s="12">
        <v>100</v>
      </c>
      <c r="Y145" s="12">
        <v>100</v>
      </c>
      <c r="Z145" s="17">
        <v>470000</v>
      </c>
      <c r="AA145" s="62" t="s">
        <v>840</v>
      </c>
      <c r="AB145" s="51" t="s">
        <v>5</v>
      </c>
      <c r="AC145" s="271" t="s">
        <v>10</v>
      </c>
      <c r="AD145" s="295">
        <f t="shared" si="5"/>
        <v>29233.375565610859</v>
      </c>
      <c r="AE145" s="314"/>
      <c r="AF145" s="6"/>
    </row>
    <row r="146" spans="1:32" ht="30.75" customHeight="1">
      <c r="A146" s="95">
        <v>142</v>
      </c>
      <c r="B146" s="95">
        <v>46232</v>
      </c>
      <c r="C146" s="95" t="s">
        <v>839</v>
      </c>
      <c r="D146" s="95" t="s">
        <v>838</v>
      </c>
      <c r="E146" s="95" t="s">
        <v>15</v>
      </c>
      <c r="F146" s="167" t="s">
        <v>837</v>
      </c>
      <c r="G146" s="123" t="s">
        <v>836</v>
      </c>
      <c r="H146" s="98" t="s">
        <v>835</v>
      </c>
      <c r="I146" s="162" t="s">
        <v>127</v>
      </c>
      <c r="J146" s="222">
        <v>5163237</v>
      </c>
      <c r="K146" s="138">
        <v>5625683.6200000001</v>
      </c>
      <c r="L146" s="108"/>
      <c r="M146" s="98"/>
      <c r="N146" s="98">
        <v>10</v>
      </c>
      <c r="O146" s="98"/>
      <c r="P146" s="112"/>
      <c r="Q146" s="221">
        <v>11180061</v>
      </c>
      <c r="R146" s="113">
        <v>20</v>
      </c>
      <c r="S146" s="200">
        <v>11180061</v>
      </c>
      <c r="T146" s="264">
        <f t="shared" si="4"/>
        <v>16805744.620000001</v>
      </c>
      <c r="U146" s="263">
        <v>671</v>
      </c>
      <c r="V146" s="15" t="s">
        <v>153</v>
      </c>
      <c r="W146" s="15" t="s">
        <v>11</v>
      </c>
      <c r="X146" s="15">
        <v>80</v>
      </c>
      <c r="Y146" s="15">
        <v>42</v>
      </c>
      <c r="Z146" s="11">
        <v>4748930</v>
      </c>
      <c r="AA146" s="14"/>
      <c r="AB146" s="13" t="s">
        <v>5</v>
      </c>
      <c r="AC146" s="271" t="s">
        <v>834</v>
      </c>
      <c r="AD146" s="295">
        <f t="shared" si="5"/>
        <v>25045.819105812221</v>
      </c>
      <c r="AE146" s="315"/>
      <c r="AF146" s="6"/>
    </row>
    <row r="147" spans="1:32" s="22" customFormat="1" ht="30.75" customHeight="1">
      <c r="A147" s="95">
        <v>143</v>
      </c>
      <c r="B147" s="95">
        <v>41004</v>
      </c>
      <c r="C147" s="238" t="s">
        <v>833</v>
      </c>
      <c r="D147" s="95" t="s">
        <v>501</v>
      </c>
      <c r="E147" s="105" t="s">
        <v>832</v>
      </c>
      <c r="F147" s="135" t="s">
        <v>831</v>
      </c>
      <c r="G147" s="97" t="s">
        <v>830</v>
      </c>
      <c r="H147" s="106" t="s">
        <v>829</v>
      </c>
      <c r="I147" s="106" t="s">
        <v>828</v>
      </c>
      <c r="J147" s="207">
        <v>5169620</v>
      </c>
      <c r="K147" s="100">
        <v>5563742</v>
      </c>
      <c r="L147" s="99">
        <v>5492373</v>
      </c>
      <c r="M147" s="97"/>
      <c r="N147" s="106">
        <v>100</v>
      </c>
      <c r="O147" s="97">
        <v>100</v>
      </c>
      <c r="P147" s="140" t="s">
        <v>827</v>
      </c>
      <c r="Q147" s="196">
        <v>718823</v>
      </c>
      <c r="R147" s="97">
        <v>2</v>
      </c>
      <c r="S147" s="110">
        <v>718823</v>
      </c>
      <c r="T147" s="264">
        <f t="shared" si="4"/>
        <v>6282565</v>
      </c>
      <c r="U147" s="263">
        <v>470</v>
      </c>
      <c r="V147" s="15" t="s">
        <v>826</v>
      </c>
      <c r="W147" s="21" t="s">
        <v>825</v>
      </c>
      <c r="X147" s="13">
        <v>100</v>
      </c>
      <c r="Y147" s="13">
        <v>100</v>
      </c>
      <c r="Z147" s="11">
        <v>443000</v>
      </c>
      <c r="AA147" s="61" t="s">
        <v>824</v>
      </c>
      <c r="AB147" s="60" t="s">
        <v>5</v>
      </c>
      <c r="AC147" s="271" t="s">
        <v>823</v>
      </c>
      <c r="AD147" s="295">
        <f t="shared" si="5"/>
        <v>13367.159574468085</v>
      </c>
      <c r="AE147" s="23"/>
      <c r="AF147" s="23"/>
    </row>
    <row r="148" spans="1:32" ht="30.75" customHeight="1">
      <c r="A148" s="95">
        <v>144</v>
      </c>
      <c r="B148" s="95">
        <v>45145</v>
      </c>
      <c r="C148" s="95" t="s">
        <v>822</v>
      </c>
      <c r="D148" s="95" t="s">
        <v>622</v>
      </c>
      <c r="E148" s="95" t="s">
        <v>821</v>
      </c>
      <c r="F148" s="111" t="s">
        <v>820</v>
      </c>
      <c r="G148" s="182" t="s">
        <v>819</v>
      </c>
      <c r="H148" s="98" t="s">
        <v>818</v>
      </c>
      <c r="I148" s="97" t="s">
        <v>817</v>
      </c>
      <c r="J148" s="207">
        <v>5085662</v>
      </c>
      <c r="K148" s="100">
        <v>5477628.8700000001</v>
      </c>
      <c r="L148" s="99">
        <v>4317731</v>
      </c>
      <c r="M148" s="97"/>
      <c r="N148" s="101">
        <v>100</v>
      </c>
      <c r="O148" s="97">
        <v>79</v>
      </c>
      <c r="P148" s="112" t="s">
        <v>816</v>
      </c>
      <c r="Q148" s="196">
        <v>11616200</v>
      </c>
      <c r="R148" s="97">
        <v>22</v>
      </c>
      <c r="S148" s="197">
        <v>11616200</v>
      </c>
      <c r="T148" s="264">
        <f t="shared" si="4"/>
        <v>17093828.870000001</v>
      </c>
      <c r="U148" s="263">
        <v>380</v>
      </c>
      <c r="V148" s="21" t="s">
        <v>815</v>
      </c>
      <c r="W148" s="15" t="s">
        <v>58</v>
      </c>
      <c r="X148" s="43">
        <v>100</v>
      </c>
      <c r="Y148" s="43">
        <v>100</v>
      </c>
      <c r="Z148" s="46">
        <v>11498289</v>
      </c>
      <c r="AA148" s="14">
        <v>189</v>
      </c>
      <c r="AB148" s="24" t="s">
        <v>5</v>
      </c>
      <c r="AC148" s="270" t="s">
        <v>10</v>
      </c>
      <c r="AD148" s="295">
        <f t="shared" si="5"/>
        <v>44983.760184210529</v>
      </c>
      <c r="AE148" s="6"/>
      <c r="AF148" s="6"/>
    </row>
    <row r="149" spans="1:32" ht="30.75" customHeight="1">
      <c r="A149" s="95">
        <v>145</v>
      </c>
      <c r="B149" s="95">
        <v>43064</v>
      </c>
      <c r="C149" s="137" t="s">
        <v>814</v>
      </c>
      <c r="D149" s="239" t="s">
        <v>813</v>
      </c>
      <c r="E149" s="95" t="s">
        <v>15</v>
      </c>
      <c r="F149" s="135" t="s">
        <v>812</v>
      </c>
      <c r="G149" s="182" t="s">
        <v>811</v>
      </c>
      <c r="H149" s="98" t="s">
        <v>810</v>
      </c>
      <c r="I149" s="97" t="s">
        <v>716</v>
      </c>
      <c r="J149" s="207">
        <v>4689368</v>
      </c>
      <c r="K149" s="100">
        <v>5296645</v>
      </c>
      <c r="L149" s="99">
        <v>4400000</v>
      </c>
      <c r="M149" s="97"/>
      <c r="N149" s="101">
        <v>100</v>
      </c>
      <c r="O149" s="97">
        <v>86.4</v>
      </c>
      <c r="P149" s="102" t="s">
        <v>809</v>
      </c>
      <c r="Q149" s="196">
        <v>5187325</v>
      </c>
      <c r="R149" s="97">
        <v>13</v>
      </c>
      <c r="S149" s="197">
        <v>5187325</v>
      </c>
      <c r="T149" s="264">
        <f t="shared" si="4"/>
        <v>10483970</v>
      </c>
      <c r="U149" s="263">
        <v>665</v>
      </c>
      <c r="V149" s="15" t="s">
        <v>610</v>
      </c>
      <c r="W149" s="15" t="s">
        <v>285</v>
      </c>
      <c r="X149" s="13">
        <v>100</v>
      </c>
      <c r="Y149" s="15">
        <v>63.39</v>
      </c>
      <c r="Z149" s="11">
        <v>3443971</v>
      </c>
      <c r="AA149" s="40" t="s">
        <v>616</v>
      </c>
      <c r="AB149" s="39" t="s">
        <v>84</v>
      </c>
      <c r="AC149" s="272" t="s">
        <v>10</v>
      </c>
      <c r="AD149" s="295">
        <f t="shared" si="5"/>
        <v>15765.368421052632</v>
      </c>
      <c r="AE149" s="6"/>
      <c r="AF149" s="6"/>
    </row>
    <row r="150" spans="1:32" ht="30.75" customHeight="1">
      <c r="A150" s="95">
        <v>146</v>
      </c>
      <c r="B150" s="95">
        <v>45193</v>
      </c>
      <c r="C150" s="95" t="s">
        <v>808</v>
      </c>
      <c r="D150" s="95" t="s">
        <v>732</v>
      </c>
      <c r="E150" s="95" t="s">
        <v>807</v>
      </c>
      <c r="F150" s="111" t="s">
        <v>806</v>
      </c>
      <c r="G150" s="182" t="s">
        <v>805</v>
      </c>
      <c r="H150" s="98" t="s">
        <v>804</v>
      </c>
      <c r="I150" s="97" t="s">
        <v>803</v>
      </c>
      <c r="J150" s="207">
        <v>5248857</v>
      </c>
      <c r="K150" s="100">
        <v>5245462</v>
      </c>
      <c r="L150" s="99">
        <v>1522171</v>
      </c>
      <c r="M150" s="97"/>
      <c r="N150" s="98">
        <v>70</v>
      </c>
      <c r="O150" s="97">
        <v>29</v>
      </c>
      <c r="P150" s="112"/>
      <c r="Q150" s="196">
        <v>9284645</v>
      </c>
      <c r="R150" s="97">
        <v>19</v>
      </c>
      <c r="S150" s="197">
        <v>9284645</v>
      </c>
      <c r="T150" s="264">
        <f t="shared" si="4"/>
        <v>14530107</v>
      </c>
      <c r="U150" s="263">
        <v>860</v>
      </c>
      <c r="V150" s="15" t="s">
        <v>802</v>
      </c>
      <c r="W150" s="15" t="s">
        <v>801</v>
      </c>
      <c r="X150" s="15">
        <v>98</v>
      </c>
      <c r="Y150" s="15">
        <v>71</v>
      </c>
      <c r="Z150" s="11">
        <v>6545814</v>
      </c>
      <c r="AA150" s="14"/>
      <c r="AB150" s="15" t="s">
        <v>31</v>
      </c>
      <c r="AC150" s="271" t="s">
        <v>800</v>
      </c>
      <c r="AD150" s="295">
        <f t="shared" si="5"/>
        <v>16895.473255813955</v>
      </c>
      <c r="AE150" s="6"/>
      <c r="AF150" s="6"/>
    </row>
    <row r="151" spans="1:32" ht="30.75" customHeight="1">
      <c r="A151" s="95">
        <v>147</v>
      </c>
      <c r="B151" s="223">
        <v>45177</v>
      </c>
      <c r="C151" s="127" t="s">
        <v>799</v>
      </c>
      <c r="D151" s="223" t="s">
        <v>220</v>
      </c>
      <c r="E151" s="127" t="s">
        <v>798</v>
      </c>
      <c r="F151" s="111" t="s">
        <v>797</v>
      </c>
      <c r="G151" s="169" t="s">
        <v>796</v>
      </c>
      <c r="H151" s="130" t="s">
        <v>795</v>
      </c>
      <c r="I151" s="107" t="s">
        <v>794</v>
      </c>
      <c r="J151" s="240">
        <v>4918083</v>
      </c>
      <c r="K151" s="132">
        <v>5171439</v>
      </c>
      <c r="L151" s="131">
        <v>2449000</v>
      </c>
      <c r="M151" s="107"/>
      <c r="N151" s="133">
        <v>82</v>
      </c>
      <c r="O151" s="107">
        <v>47</v>
      </c>
      <c r="P151" s="112"/>
      <c r="Q151" s="241">
        <v>291275</v>
      </c>
      <c r="R151" s="107">
        <v>1</v>
      </c>
      <c r="S151" s="242">
        <v>291275</v>
      </c>
      <c r="T151" s="264">
        <f t="shared" si="4"/>
        <v>5462714</v>
      </c>
      <c r="U151" s="263">
        <v>63</v>
      </c>
      <c r="V151" s="10" t="s">
        <v>793</v>
      </c>
      <c r="W151" s="10" t="s">
        <v>58</v>
      </c>
      <c r="X151" s="7">
        <v>90</v>
      </c>
      <c r="Y151" s="10">
        <v>46</v>
      </c>
      <c r="Z151" s="9">
        <v>134093</v>
      </c>
      <c r="AA151" s="14"/>
      <c r="AB151" s="10" t="s">
        <v>5</v>
      </c>
      <c r="AC151" s="286" t="s">
        <v>792</v>
      </c>
      <c r="AD151" s="295">
        <f t="shared" si="5"/>
        <v>86709.746031746035</v>
      </c>
      <c r="AE151" s="6"/>
      <c r="AF151" s="6"/>
    </row>
    <row r="152" spans="1:32" ht="30.75" customHeight="1">
      <c r="A152" s="95">
        <v>148</v>
      </c>
      <c r="B152" s="95">
        <v>45173</v>
      </c>
      <c r="C152" s="95" t="s">
        <v>791</v>
      </c>
      <c r="D152" s="95" t="s">
        <v>65</v>
      </c>
      <c r="E152" s="154" t="s">
        <v>227</v>
      </c>
      <c r="F152" s="111" t="s">
        <v>790</v>
      </c>
      <c r="G152" s="97" t="s">
        <v>789</v>
      </c>
      <c r="H152" s="155" t="s">
        <v>788</v>
      </c>
      <c r="I152" s="97" t="s">
        <v>787</v>
      </c>
      <c r="J152" s="99">
        <v>6400529</v>
      </c>
      <c r="K152" s="100">
        <v>5075276</v>
      </c>
      <c r="L152" s="99">
        <v>3100000</v>
      </c>
      <c r="M152" s="97"/>
      <c r="N152" s="98">
        <v>75</v>
      </c>
      <c r="O152" s="97">
        <v>61</v>
      </c>
      <c r="P152" s="112"/>
      <c r="Q152" s="125">
        <v>10825971</v>
      </c>
      <c r="R152" s="97">
        <v>21</v>
      </c>
      <c r="S152" s="110">
        <v>10825971</v>
      </c>
      <c r="T152" s="264">
        <f t="shared" si="4"/>
        <v>15901247</v>
      </c>
      <c r="U152" s="263">
        <v>650</v>
      </c>
      <c r="V152" s="15" t="s">
        <v>786</v>
      </c>
      <c r="W152" s="15" t="s">
        <v>58</v>
      </c>
      <c r="X152" s="13">
        <v>95</v>
      </c>
      <c r="Y152" s="15">
        <v>52</v>
      </c>
      <c r="Z152" s="11">
        <v>5622000</v>
      </c>
      <c r="AA152" s="14"/>
      <c r="AB152" s="15" t="s">
        <v>5</v>
      </c>
      <c r="AC152" s="269" t="s">
        <v>771</v>
      </c>
      <c r="AD152" s="295">
        <f t="shared" si="5"/>
        <v>24463.456923076923</v>
      </c>
      <c r="AE152" s="6"/>
      <c r="AF152" s="6"/>
    </row>
    <row r="153" spans="1:32" s="22" customFormat="1" ht="30.75" customHeight="1">
      <c r="A153" s="95">
        <v>149</v>
      </c>
      <c r="B153" s="95">
        <v>45174</v>
      </c>
      <c r="C153" s="95" t="s">
        <v>785</v>
      </c>
      <c r="D153" s="95" t="s">
        <v>784</v>
      </c>
      <c r="E153" s="154" t="s">
        <v>783</v>
      </c>
      <c r="F153" s="228" t="s">
        <v>782</v>
      </c>
      <c r="G153" s="115" t="s">
        <v>781</v>
      </c>
      <c r="H153" s="155" t="s">
        <v>780</v>
      </c>
      <c r="I153" s="97" t="s">
        <v>779</v>
      </c>
      <c r="J153" s="99">
        <v>6658560</v>
      </c>
      <c r="K153" s="100">
        <v>5028302</v>
      </c>
      <c r="L153" s="99">
        <v>2066146</v>
      </c>
      <c r="M153" s="97"/>
      <c r="N153" s="98">
        <v>90</v>
      </c>
      <c r="O153" s="97">
        <v>41</v>
      </c>
      <c r="P153" s="112"/>
      <c r="Q153" s="125">
        <v>2143826</v>
      </c>
      <c r="R153" s="97">
        <v>5</v>
      </c>
      <c r="S153" s="110">
        <v>2143826</v>
      </c>
      <c r="T153" s="264">
        <f t="shared" si="4"/>
        <v>7172128</v>
      </c>
      <c r="U153" s="263">
        <v>200</v>
      </c>
      <c r="V153" s="15" t="s">
        <v>778</v>
      </c>
      <c r="W153" s="15" t="s">
        <v>11</v>
      </c>
      <c r="X153" s="13">
        <v>98</v>
      </c>
      <c r="Y153" s="15">
        <v>64</v>
      </c>
      <c r="Z153" s="11">
        <v>1374862</v>
      </c>
      <c r="AA153" s="14"/>
      <c r="AB153" s="15" t="s">
        <v>5</v>
      </c>
      <c r="AC153" s="271" t="s">
        <v>777</v>
      </c>
      <c r="AD153" s="295">
        <f t="shared" si="5"/>
        <v>35860.639999999999</v>
      </c>
      <c r="AE153" s="23"/>
      <c r="AF153" s="23"/>
    </row>
    <row r="154" spans="1:32" ht="30.75" customHeight="1">
      <c r="A154" s="95">
        <v>150</v>
      </c>
      <c r="B154" s="127">
        <v>45172</v>
      </c>
      <c r="C154" s="223" t="s">
        <v>776</v>
      </c>
      <c r="D154" s="95" t="s">
        <v>150</v>
      </c>
      <c r="E154" s="154" t="s">
        <v>80</v>
      </c>
      <c r="F154" s="111" t="s">
        <v>775</v>
      </c>
      <c r="G154" s="97" t="s">
        <v>774</v>
      </c>
      <c r="H154" s="182" t="s">
        <v>773</v>
      </c>
      <c r="I154" s="97">
        <v>23.082015999999999</v>
      </c>
      <c r="J154" s="99">
        <v>5667511.96</v>
      </c>
      <c r="K154" s="100">
        <v>4975494.29</v>
      </c>
      <c r="L154" s="99">
        <v>692000</v>
      </c>
      <c r="M154" s="97"/>
      <c r="N154" s="98">
        <v>20</v>
      </c>
      <c r="O154" s="97">
        <v>13.91</v>
      </c>
      <c r="P154" s="112"/>
      <c r="Q154" s="125">
        <v>9267577</v>
      </c>
      <c r="R154" s="97">
        <v>21</v>
      </c>
      <c r="S154" s="110">
        <v>9267577</v>
      </c>
      <c r="T154" s="264">
        <f t="shared" si="4"/>
        <v>14243071.289999999</v>
      </c>
      <c r="U154" s="263">
        <v>397</v>
      </c>
      <c r="V154" s="15" t="s">
        <v>772</v>
      </c>
      <c r="W154" s="15" t="s">
        <v>58</v>
      </c>
      <c r="X154" s="41">
        <v>90</v>
      </c>
      <c r="Y154" s="15">
        <v>55</v>
      </c>
      <c r="Z154" s="11">
        <v>5096207</v>
      </c>
      <c r="AA154" s="14"/>
      <c r="AB154" s="15" t="s">
        <v>84</v>
      </c>
      <c r="AC154" s="269" t="s">
        <v>771</v>
      </c>
      <c r="AD154" s="295">
        <f t="shared" si="5"/>
        <v>35876.753879093194</v>
      </c>
      <c r="AE154" s="6"/>
      <c r="AF154" s="6"/>
    </row>
    <row r="155" spans="1:32" ht="30.75" customHeight="1">
      <c r="A155" s="95">
        <v>151</v>
      </c>
      <c r="B155" s="95">
        <v>45165</v>
      </c>
      <c r="C155" s="95" t="s">
        <v>770</v>
      </c>
      <c r="D155" s="95" t="s">
        <v>65</v>
      </c>
      <c r="E155" s="95" t="s">
        <v>227</v>
      </c>
      <c r="F155" s="111" t="s">
        <v>769</v>
      </c>
      <c r="G155" s="187" t="s">
        <v>768</v>
      </c>
      <c r="H155" s="98" t="s">
        <v>767</v>
      </c>
      <c r="I155" s="97" t="s">
        <v>766</v>
      </c>
      <c r="J155" s="99">
        <v>6068806</v>
      </c>
      <c r="K155" s="100">
        <v>4846221</v>
      </c>
      <c r="L155" s="99"/>
      <c r="M155" s="97"/>
      <c r="N155" s="98"/>
      <c r="O155" s="97"/>
      <c r="P155" s="112"/>
      <c r="Q155" s="125">
        <v>7197729</v>
      </c>
      <c r="R155" s="97">
        <v>17</v>
      </c>
      <c r="S155" s="110">
        <v>7197729</v>
      </c>
      <c r="T155" s="264">
        <f t="shared" si="4"/>
        <v>12043950</v>
      </c>
      <c r="U155" s="263">
        <v>620</v>
      </c>
      <c r="V155" s="15" t="s">
        <v>765</v>
      </c>
      <c r="W155" s="15" t="s">
        <v>11</v>
      </c>
      <c r="X155" s="15">
        <v>35</v>
      </c>
      <c r="Y155" s="15">
        <v>21</v>
      </c>
      <c r="Z155" s="11">
        <v>1386000</v>
      </c>
      <c r="AA155" s="14"/>
      <c r="AB155" s="15" t="s">
        <v>5</v>
      </c>
      <c r="AC155" s="269" t="s">
        <v>764</v>
      </c>
      <c r="AD155" s="295">
        <f t="shared" si="5"/>
        <v>19425.725806451614</v>
      </c>
      <c r="AE155" s="6"/>
      <c r="AF155" s="6"/>
    </row>
    <row r="156" spans="1:32" s="22" customFormat="1" ht="30.75" customHeight="1">
      <c r="A156" s="95">
        <v>152</v>
      </c>
      <c r="B156" s="95">
        <v>45205</v>
      </c>
      <c r="C156" s="95" t="s">
        <v>763</v>
      </c>
      <c r="D156" s="95" t="s">
        <v>91</v>
      </c>
      <c r="E156" s="95" t="s">
        <v>15</v>
      </c>
      <c r="F156" s="111" t="s">
        <v>762</v>
      </c>
      <c r="G156" s="97" t="s">
        <v>761</v>
      </c>
      <c r="H156" s="98" t="s">
        <v>76</v>
      </c>
      <c r="I156" s="97" t="s">
        <v>684</v>
      </c>
      <c r="J156" s="99">
        <v>4839567</v>
      </c>
      <c r="K156" s="100">
        <v>4838253</v>
      </c>
      <c r="L156" s="99">
        <v>4838253</v>
      </c>
      <c r="M156" s="97"/>
      <c r="N156" s="98">
        <v>100</v>
      </c>
      <c r="O156" s="97">
        <v>100</v>
      </c>
      <c r="P156" s="112"/>
      <c r="Q156" s="125">
        <v>7053708</v>
      </c>
      <c r="R156" s="97">
        <v>16</v>
      </c>
      <c r="S156" s="110">
        <v>7053708</v>
      </c>
      <c r="T156" s="264">
        <f t="shared" si="4"/>
        <v>11891961</v>
      </c>
      <c r="U156" s="263">
        <v>550</v>
      </c>
      <c r="V156" s="15" t="s">
        <v>760</v>
      </c>
      <c r="W156" s="15" t="s">
        <v>11</v>
      </c>
      <c r="X156" s="15">
        <v>100</v>
      </c>
      <c r="Y156" s="15">
        <v>70</v>
      </c>
      <c r="Z156" s="11">
        <v>4720000</v>
      </c>
      <c r="AA156" s="14"/>
      <c r="AB156" s="15" t="s">
        <v>31</v>
      </c>
      <c r="AC156" s="272" t="s">
        <v>10</v>
      </c>
      <c r="AD156" s="295">
        <f t="shared" si="5"/>
        <v>21621.747272727273</v>
      </c>
      <c r="AE156" s="23"/>
      <c r="AF156" s="23"/>
    </row>
    <row r="157" spans="1:32" s="22" customFormat="1" ht="30.75" customHeight="1">
      <c r="A157" s="95">
        <v>153</v>
      </c>
      <c r="B157" s="127">
        <v>44092</v>
      </c>
      <c r="C157" s="95" t="s">
        <v>759</v>
      </c>
      <c r="D157" s="223" t="s">
        <v>758</v>
      </c>
      <c r="E157" s="127" t="s">
        <v>757</v>
      </c>
      <c r="F157" s="135" t="s">
        <v>756</v>
      </c>
      <c r="G157" s="129" t="s">
        <v>755</v>
      </c>
      <c r="H157" s="130" t="s">
        <v>754</v>
      </c>
      <c r="I157" s="107" t="s">
        <v>753</v>
      </c>
      <c r="J157" s="99">
        <v>4376508</v>
      </c>
      <c r="K157" s="132">
        <v>4828899</v>
      </c>
      <c r="L157" s="131">
        <v>4300000</v>
      </c>
      <c r="M157" s="131"/>
      <c r="N157" s="133">
        <v>100</v>
      </c>
      <c r="O157" s="107">
        <v>90</v>
      </c>
      <c r="P157" s="112">
        <v>186</v>
      </c>
      <c r="Q157" s="125">
        <v>3599200</v>
      </c>
      <c r="R157" s="107">
        <v>7</v>
      </c>
      <c r="S157" s="110">
        <v>3599200</v>
      </c>
      <c r="T157" s="264">
        <f t="shared" si="4"/>
        <v>8428099</v>
      </c>
      <c r="U157" s="263">
        <v>310</v>
      </c>
      <c r="V157" s="10" t="s">
        <v>752</v>
      </c>
      <c r="W157" s="10" t="s">
        <v>285</v>
      </c>
      <c r="X157" s="7">
        <v>100</v>
      </c>
      <c r="Y157" s="10">
        <v>10</v>
      </c>
      <c r="Z157" s="9">
        <v>359920</v>
      </c>
      <c r="AA157" s="40">
        <v>150</v>
      </c>
      <c r="AB157" s="10" t="s">
        <v>5</v>
      </c>
      <c r="AC157" s="269" t="s">
        <v>751</v>
      </c>
      <c r="AD157" s="295">
        <f t="shared" si="5"/>
        <v>27187.416129032259</v>
      </c>
      <c r="AE157" s="23"/>
      <c r="AF157" s="23"/>
    </row>
    <row r="158" spans="1:32" s="22" customFormat="1" ht="30.75" customHeight="1">
      <c r="A158" s="95">
        <v>154</v>
      </c>
      <c r="B158" s="95">
        <v>45201</v>
      </c>
      <c r="C158" s="95" t="s">
        <v>750</v>
      </c>
      <c r="D158" s="95" t="s">
        <v>749</v>
      </c>
      <c r="E158" s="95" t="s">
        <v>748</v>
      </c>
      <c r="F158" s="111" t="s">
        <v>747</v>
      </c>
      <c r="G158" s="97" t="s">
        <v>746</v>
      </c>
      <c r="H158" s="97" t="s">
        <v>745</v>
      </c>
      <c r="I158" s="97" t="s">
        <v>744</v>
      </c>
      <c r="J158" s="99">
        <v>4882873</v>
      </c>
      <c r="K158" s="100">
        <v>4177597</v>
      </c>
      <c r="L158" s="99">
        <v>1000000</v>
      </c>
      <c r="M158" s="97"/>
      <c r="N158" s="98">
        <v>75</v>
      </c>
      <c r="O158" s="97" t="s">
        <v>743</v>
      </c>
      <c r="P158" s="112"/>
      <c r="Q158" s="125">
        <v>154650</v>
      </c>
      <c r="R158" s="97">
        <v>2</v>
      </c>
      <c r="S158" s="110">
        <v>154650</v>
      </c>
      <c r="T158" s="264">
        <f t="shared" si="4"/>
        <v>4332247</v>
      </c>
      <c r="U158" s="263">
        <v>860</v>
      </c>
      <c r="V158" s="15" t="s">
        <v>742</v>
      </c>
      <c r="W158" s="15" t="s">
        <v>11</v>
      </c>
      <c r="X158" s="15">
        <v>90</v>
      </c>
      <c r="Y158" s="15">
        <v>33</v>
      </c>
      <c r="Z158" s="11">
        <v>50000</v>
      </c>
      <c r="AA158" s="14"/>
      <c r="AB158" s="15" t="s">
        <v>5</v>
      </c>
      <c r="AC158" s="275" t="s">
        <v>734</v>
      </c>
      <c r="AD158" s="295">
        <f t="shared" si="5"/>
        <v>5037.4965116279072</v>
      </c>
      <c r="AE158" s="23"/>
      <c r="AF158" s="23"/>
    </row>
    <row r="159" spans="1:32" ht="30.75" customHeight="1">
      <c r="A159" s="95">
        <v>155</v>
      </c>
      <c r="B159" s="95">
        <v>45212</v>
      </c>
      <c r="C159" s="95" t="s">
        <v>741</v>
      </c>
      <c r="D159" s="95" t="s">
        <v>740</v>
      </c>
      <c r="E159" s="95" t="s">
        <v>739</v>
      </c>
      <c r="F159" s="167" t="s">
        <v>738</v>
      </c>
      <c r="G159" s="97" t="s">
        <v>737</v>
      </c>
      <c r="H159" s="98" t="s">
        <v>120</v>
      </c>
      <c r="I159" s="97" t="s">
        <v>736</v>
      </c>
      <c r="J159" s="99">
        <v>5007056</v>
      </c>
      <c r="K159" s="100">
        <v>4099172</v>
      </c>
      <c r="L159" s="99"/>
      <c r="M159" s="97"/>
      <c r="N159" s="101">
        <v>10</v>
      </c>
      <c r="O159" s="97"/>
      <c r="P159" s="112"/>
      <c r="Q159" s="125">
        <v>324715</v>
      </c>
      <c r="R159" s="97">
        <v>2</v>
      </c>
      <c r="S159" s="110">
        <v>324715</v>
      </c>
      <c r="T159" s="264">
        <f t="shared" si="4"/>
        <v>4423887</v>
      </c>
      <c r="U159" s="263">
        <v>195</v>
      </c>
      <c r="V159" s="15" t="s">
        <v>735</v>
      </c>
      <c r="W159" s="15" t="s">
        <v>11</v>
      </c>
      <c r="X159" s="15">
        <v>95</v>
      </c>
      <c r="Y159" s="15">
        <v>30</v>
      </c>
      <c r="Z159" s="11">
        <v>100000</v>
      </c>
      <c r="AA159" s="14"/>
      <c r="AB159" s="15" t="s">
        <v>5</v>
      </c>
      <c r="AC159" s="275" t="s">
        <v>734</v>
      </c>
      <c r="AD159" s="295">
        <f t="shared" si="5"/>
        <v>22686.6</v>
      </c>
      <c r="AE159" s="6"/>
      <c r="AF159" s="6"/>
    </row>
    <row r="160" spans="1:32" ht="30.75" customHeight="1">
      <c r="A160" s="95">
        <v>156</v>
      </c>
      <c r="B160" s="95">
        <v>44101</v>
      </c>
      <c r="C160" s="105" t="s">
        <v>733</v>
      </c>
      <c r="D160" s="137" t="s">
        <v>732</v>
      </c>
      <c r="E160" s="95" t="s">
        <v>15</v>
      </c>
      <c r="F160" s="135" t="s">
        <v>731</v>
      </c>
      <c r="G160" s="97" t="s">
        <v>730</v>
      </c>
      <c r="H160" s="98" t="s">
        <v>729</v>
      </c>
      <c r="I160" s="97" t="s">
        <v>728</v>
      </c>
      <c r="J160" s="99">
        <v>3848384</v>
      </c>
      <c r="K160" s="100">
        <v>4036420</v>
      </c>
      <c r="L160" s="99">
        <v>2182269</v>
      </c>
      <c r="M160" s="97"/>
      <c r="N160" s="101">
        <v>100</v>
      </c>
      <c r="O160" s="97">
        <v>54</v>
      </c>
      <c r="P160" s="112">
        <v>211</v>
      </c>
      <c r="Q160" s="125">
        <v>702951</v>
      </c>
      <c r="R160" s="165">
        <v>2</v>
      </c>
      <c r="S160" s="110">
        <v>702951</v>
      </c>
      <c r="T160" s="264">
        <f t="shared" si="4"/>
        <v>4739371</v>
      </c>
      <c r="U160" s="263">
        <v>268</v>
      </c>
      <c r="V160" s="15" t="s">
        <v>727</v>
      </c>
      <c r="W160" s="15" t="s">
        <v>285</v>
      </c>
      <c r="X160" s="13">
        <v>100</v>
      </c>
      <c r="Y160" s="15">
        <v>100</v>
      </c>
      <c r="Z160" s="11">
        <v>336846</v>
      </c>
      <c r="AA160" s="14">
        <v>163</v>
      </c>
      <c r="AB160" s="15" t="s">
        <v>5</v>
      </c>
      <c r="AC160" s="271" t="s">
        <v>110</v>
      </c>
      <c r="AD160" s="295">
        <f t="shared" si="5"/>
        <v>17684.220149253732</v>
      </c>
      <c r="AE160" s="6"/>
      <c r="AF160" s="6"/>
    </row>
    <row r="161" spans="1:32" ht="30.75" customHeight="1">
      <c r="A161" s="95">
        <v>157</v>
      </c>
      <c r="B161" s="95">
        <v>46267</v>
      </c>
      <c r="C161" s="95" t="s">
        <v>726</v>
      </c>
      <c r="D161" s="95" t="s">
        <v>725</v>
      </c>
      <c r="E161" s="95" t="s">
        <v>15</v>
      </c>
      <c r="F161" s="111" t="s">
        <v>724</v>
      </c>
      <c r="G161" s="146" t="s">
        <v>723</v>
      </c>
      <c r="H161" s="116" t="s">
        <v>722</v>
      </c>
      <c r="I161" s="117" t="s">
        <v>19</v>
      </c>
      <c r="J161" s="108">
        <v>3997001</v>
      </c>
      <c r="K161" s="118">
        <v>3981954.58</v>
      </c>
      <c r="L161" s="119">
        <v>1818632</v>
      </c>
      <c r="M161" s="120"/>
      <c r="N161" s="120">
        <v>70</v>
      </c>
      <c r="O161" s="120">
        <v>46</v>
      </c>
      <c r="P161" s="112"/>
      <c r="Q161" s="113">
        <v>1313690</v>
      </c>
      <c r="R161" s="117">
        <v>3</v>
      </c>
      <c r="S161" s="114">
        <v>1313690</v>
      </c>
      <c r="T161" s="264">
        <f t="shared" si="4"/>
        <v>5295644.58</v>
      </c>
      <c r="U161" s="263">
        <v>138</v>
      </c>
      <c r="V161" s="58" t="s">
        <v>103</v>
      </c>
      <c r="W161" s="27" t="s">
        <v>11</v>
      </c>
      <c r="X161" s="29">
        <v>70</v>
      </c>
      <c r="Y161" s="29">
        <v>10</v>
      </c>
      <c r="Z161" s="25">
        <v>66519</v>
      </c>
      <c r="AA161" s="14"/>
      <c r="AB161" s="13" t="s">
        <v>5</v>
      </c>
      <c r="AC161" s="269" t="s">
        <v>144</v>
      </c>
      <c r="AD161" s="295">
        <f t="shared" si="5"/>
        <v>38374.236086956524</v>
      </c>
      <c r="AE161" s="6"/>
      <c r="AF161" s="6"/>
    </row>
    <row r="162" spans="1:32" ht="30.75" customHeight="1">
      <c r="A162" s="95">
        <v>158</v>
      </c>
      <c r="B162" s="95">
        <v>45180</v>
      </c>
      <c r="C162" s="105" t="s">
        <v>721</v>
      </c>
      <c r="D162" s="95" t="s">
        <v>720</v>
      </c>
      <c r="E162" s="95" t="s">
        <v>719</v>
      </c>
      <c r="F162" s="228" t="s">
        <v>718</v>
      </c>
      <c r="G162" s="115" t="s">
        <v>717</v>
      </c>
      <c r="H162" s="98" t="s">
        <v>716</v>
      </c>
      <c r="I162" s="97" t="s">
        <v>715</v>
      </c>
      <c r="J162" s="99">
        <v>3601846</v>
      </c>
      <c r="K162" s="100">
        <v>3936427</v>
      </c>
      <c r="L162" s="99">
        <v>3886103</v>
      </c>
      <c r="M162" s="97"/>
      <c r="N162" s="101">
        <v>100</v>
      </c>
      <c r="O162" s="97">
        <v>100</v>
      </c>
      <c r="P162" s="112" t="s">
        <v>714</v>
      </c>
      <c r="Q162" s="125">
        <v>7476361</v>
      </c>
      <c r="R162" s="97">
        <v>19</v>
      </c>
      <c r="S162" s="110">
        <v>7476361</v>
      </c>
      <c r="T162" s="264">
        <f t="shared" si="4"/>
        <v>11412788</v>
      </c>
      <c r="U162" s="263">
        <v>280</v>
      </c>
      <c r="V162" s="15" t="s">
        <v>713</v>
      </c>
      <c r="W162" s="15" t="s">
        <v>58</v>
      </c>
      <c r="X162" s="13">
        <v>100</v>
      </c>
      <c r="Y162" s="15">
        <v>100</v>
      </c>
      <c r="Z162" s="11">
        <v>7369332</v>
      </c>
      <c r="AA162" s="14">
        <v>70</v>
      </c>
      <c r="AB162" s="15" t="s">
        <v>31</v>
      </c>
      <c r="AC162" s="271" t="s">
        <v>10</v>
      </c>
      <c r="AD162" s="295">
        <f t="shared" si="5"/>
        <v>40759.957142857143</v>
      </c>
      <c r="AE162" s="6"/>
      <c r="AF162" s="6"/>
    </row>
    <row r="163" spans="1:32" ht="30.75" customHeight="1">
      <c r="A163" s="95">
        <v>159</v>
      </c>
      <c r="B163" s="223">
        <v>45170</v>
      </c>
      <c r="C163" s="127" t="s">
        <v>712</v>
      </c>
      <c r="D163" s="223" t="s">
        <v>101</v>
      </c>
      <c r="E163" s="95" t="s">
        <v>711</v>
      </c>
      <c r="F163" s="111" t="s">
        <v>710</v>
      </c>
      <c r="G163" s="182" t="s">
        <v>674</v>
      </c>
      <c r="H163" s="98" t="s">
        <v>673</v>
      </c>
      <c r="I163" s="97" t="s">
        <v>672</v>
      </c>
      <c r="J163" s="99">
        <v>4472344</v>
      </c>
      <c r="K163" s="100">
        <v>3859385</v>
      </c>
      <c r="L163" s="99">
        <v>2637761</v>
      </c>
      <c r="M163" s="97">
        <v>100</v>
      </c>
      <c r="N163" s="243">
        <v>90</v>
      </c>
      <c r="O163" s="97">
        <v>68</v>
      </c>
      <c r="P163" s="112" t="s">
        <v>709</v>
      </c>
      <c r="Q163" s="125">
        <v>3240102</v>
      </c>
      <c r="R163" s="97">
        <v>8</v>
      </c>
      <c r="S163" s="110">
        <v>3240102</v>
      </c>
      <c r="T163" s="264">
        <f t="shared" si="4"/>
        <v>7099487</v>
      </c>
      <c r="U163" s="263">
        <v>690</v>
      </c>
      <c r="V163" s="15" t="s">
        <v>386</v>
      </c>
      <c r="W163" s="15" t="s">
        <v>58</v>
      </c>
      <c r="X163" s="13">
        <v>100</v>
      </c>
      <c r="Y163" s="15">
        <v>46</v>
      </c>
      <c r="Z163" s="11">
        <v>1503559</v>
      </c>
      <c r="AA163" s="14">
        <v>51</v>
      </c>
      <c r="AB163" s="15" t="s">
        <v>84</v>
      </c>
      <c r="AC163" s="271" t="s">
        <v>688</v>
      </c>
      <c r="AD163" s="295">
        <f t="shared" si="5"/>
        <v>10289.111594202899</v>
      </c>
      <c r="AE163" s="6"/>
      <c r="AF163" s="6"/>
    </row>
    <row r="164" spans="1:32" ht="30.75" customHeight="1">
      <c r="A164" s="95">
        <v>160</v>
      </c>
      <c r="B164" s="95">
        <v>44086</v>
      </c>
      <c r="C164" s="95" t="s">
        <v>708</v>
      </c>
      <c r="D164" s="95" t="s">
        <v>707</v>
      </c>
      <c r="E164" s="95" t="s">
        <v>15</v>
      </c>
      <c r="F164" s="135" t="s">
        <v>706</v>
      </c>
      <c r="G164" s="97" t="s">
        <v>705</v>
      </c>
      <c r="H164" s="98" t="s">
        <v>257</v>
      </c>
      <c r="I164" s="97" t="s">
        <v>256</v>
      </c>
      <c r="J164" s="99">
        <v>4214055</v>
      </c>
      <c r="K164" s="100">
        <v>3825985</v>
      </c>
      <c r="L164" s="99">
        <v>2673109</v>
      </c>
      <c r="M164" s="97"/>
      <c r="N164" s="98">
        <v>85</v>
      </c>
      <c r="O164" s="97">
        <v>70</v>
      </c>
      <c r="P164" s="112">
        <v>75</v>
      </c>
      <c r="Q164" s="125">
        <v>109826</v>
      </c>
      <c r="R164" s="97">
        <v>1</v>
      </c>
      <c r="S164" s="110">
        <v>109826</v>
      </c>
      <c r="T164" s="264">
        <f t="shared" si="4"/>
        <v>3935811</v>
      </c>
      <c r="U164" s="263">
        <v>153</v>
      </c>
      <c r="V164" s="15" t="s">
        <v>704</v>
      </c>
      <c r="W164" s="15" t="s">
        <v>285</v>
      </c>
      <c r="X164" s="15">
        <v>100</v>
      </c>
      <c r="Y164" s="15">
        <v>86</v>
      </c>
      <c r="Z164" s="11">
        <v>96655</v>
      </c>
      <c r="AA164" s="40">
        <v>40</v>
      </c>
      <c r="AB164" s="39" t="s">
        <v>31</v>
      </c>
      <c r="AC164" s="271" t="s">
        <v>703</v>
      </c>
      <c r="AD164" s="295">
        <f t="shared" si="5"/>
        <v>25724.254901960783</v>
      </c>
      <c r="AE164" s="6"/>
      <c r="AF164" s="6"/>
    </row>
    <row r="165" spans="1:32" s="22" customFormat="1" ht="30.75" customHeight="1">
      <c r="A165" s="95">
        <v>161</v>
      </c>
      <c r="B165" s="95">
        <v>45199</v>
      </c>
      <c r="C165" s="95" t="s">
        <v>702</v>
      </c>
      <c r="D165" s="95" t="s">
        <v>701</v>
      </c>
      <c r="E165" s="95" t="s">
        <v>15</v>
      </c>
      <c r="F165" s="111" t="s">
        <v>700</v>
      </c>
      <c r="G165" s="115" t="s">
        <v>699</v>
      </c>
      <c r="H165" s="98" t="s">
        <v>698</v>
      </c>
      <c r="I165" s="97" t="s">
        <v>697</v>
      </c>
      <c r="J165" s="99">
        <v>3802804</v>
      </c>
      <c r="K165" s="100">
        <v>3800195</v>
      </c>
      <c r="L165" s="99">
        <v>1514929</v>
      </c>
      <c r="M165" s="97"/>
      <c r="N165" s="98">
        <v>77</v>
      </c>
      <c r="O165" s="97">
        <v>40</v>
      </c>
      <c r="P165" s="112"/>
      <c r="Q165" s="125">
        <v>725374</v>
      </c>
      <c r="R165" s="97">
        <v>3</v>
      </c>
      <c r="S165" s="110">
        <v>725374</v>
      </c>
      <c r="T165" s="264">
        <f t="shared" si="4"/>
        <v>4525569</v>
      </c>
      <c r="U165" s="263">
        <v>332</v>
      </c>
      <c r="V165" s="15" t="s">
        <v>696</v>
      </c>
      <c r="W165" s="15" t="s">
        <v>11</v>
      </c>
      <c r="X165" s="15">
        <v>70</v>
      </c>
      <c r="Y165" s="15">
        <v>20</v>
      </c>
      <c r="Z165" s="11">
        <v>151590</v>
      </c>
      <c r="AA165" s="14"/>
      <c r="AB165" s="15" t="s">
        <v>31</v>
      </c>
      <c r="AC165" s="269" t="s">
        <v>695</v>
      </c>
      <c r="AD165" s="295">
        <f t="shared" si="5"/>
        <v>13631.231927710844</v>
      </c>
      <c r="AE165" s="23"/>
      <c r="AF165" s="23"/>
    </row>
    <row r="166" spans="1:32" ht="30.75" customHeight="1">
      <c r="A166" s="95">
        <v>162</v>
      </c>
      <c r="B166" s="95">
        <v>45187</v>
      </c>
      <c r="C166" s="105" t="s">
        <v>694</v>
      </c>
      <c r="D166" s="95" t="s">
        <v>101</v>
      </c>
      <c r="E166" s="95" t="s">
        <v>693</v>
      </c>
      <c r="F166" s="111" t="s">
        <v>692</v>
      </c>
      <c r="G166" s="97" t="s">
        <v>691</v>
      </c>
      <c r="H166" s="98" t="s">
        <v>673</v>
      </c>
      <c r="I166" s="97" t="s">
        <v>690</v>
      </c>
      <c r="J166" s="99">
        <v>4602933</v>
      </c>
      <c r="K166" s="100">
        <v>3794132</v>
      </c>
      <c r="L166" s="99">
        <v>2410353</v>
      </c>
      <c r="M166" s="97"/>
      <c r="N166" s="98">
        <v>80</v>
      </c>
      <c r="O166" s="97">
        <v>64</v>
      </c>
      <c r="P166" s="112"/>
      <c r="Q166" s="125">
        <v>5467109</v>
      </c>
      <c r="R166" s="97">
        <v>15</v>
      </c>
      <c r="S166" s="110">
        <v>5467109</v>
      </c>
      <c r="T166" s="264">
        <f t="shared" si="4"/>
        <v>9261241</v>
      </c>
      <c r="U166" s="263">
        <v>340</v>
      </c>
      <c r="V166" s="15" t="s">
        <v>689</v>
      </c>
      <c r="W166" s="15" t="s">
        <v>11</v>
      </c>
      <c r="X166" s="13">
        <v>100</v>
      </c>
      <c r="Y166" s="15">
        <v>69</v>
      </c>
      <c r="Z166" s="11">
        <v>3781570</v>
      </c>
      <c r="AA166" s="14"/>
      <c r="AB166" s="15" t="s">
        <v>84</v>
      </c>
      <c r="AC166" s="271" t="s">
        <v>688</v>
      </c>
      <c r="AD166" s="295">
        <f t="shared" si="5"/>
        <v>27238.944117647057</v>
      </c>
      <c r="AE166" s="6"/>
      <c r="AF166" s="6"/>
    </row>
    <row r="167" spans="1:32" ht="30.75" customHeight="1">
      <c r="A167" s="95">
        <v>163</v>
      </c>
      <c r="B167" s="95">
        <v>45195</v>
      </c>
      <c r="C167" s="95" t="s">
        <v>687</v>
      </c>
      <c r="D167" s="95" t="s">
        <v>91</v>
      </c>
      <c r="E167" s="95" t="s">
        <v>15</v>
      </c>
      <c r="F167" s="111" t="s">
        <v>686</v>
      </c>
      <c r="G167" s="123" t="s">
        <v>685</v>
      </c>
      <c r="H167" s="98" t="s">
        <v>153</v>
      </c>
      <c r="I167" s="97" t="s">
        <v>684</v>
      </c>
      <c r="J167" s="99">
        <v>4469524</v>
      </c>
      <c r="K167" s="100">
        <v>3697764</v>
      </c>
      <c r="L167" s="99">
        <v>2100000</v>
      </c>
      <c r="M167" s="97"/>
      <c r="N167" s="98">
        <v>90</v>
      </c>
      <c r="O167" s="97">
        <v>65</v>
      </c>
      <c r="P167" s="112"/>
      <c r="Q167" s="125">
        <v>10821162</v>
      </c>
      <c r="R167" s="97">
        <v>23</v>
      </c>
      <c r="S167" s="110">
        <v>10805691</v>
      </c>
      <c r="T167" s="264">
        <f t="shared" si="4"/>
        <v>14503455</v>
      </c>
      <c r="U167" s="263">
        <v>500</v>
      </c>
      <c r="V167" s="15" t="s">
        <v>683</v>
      </c>
      <c r="W167" s="15" t="s">
        <v>11</v>
      </c>
      <c r="X167" s="15">
        <v>100</v>
      </c>
      <c r="Y167" s="15">
        <v>70</v>
      </c>
      <c r="Z167" s="11">
        <v>7300000</v>
      </c>
      <c r="AA167" s="14"/>
      <c r="AB167" s="15" t="s">
        <v>31</v>
      </c>
      <c r="AC167" s="269" t="s">
        <v>682</v>
      </c>
      <c r="AD167" s="295">
        <f t="shared" si="5"/>
        <v>29006.91</v>
      </c>
      <c r="AE167" s="6"/>
      <c r="AF167" s="6"/>
    </row>
    <row r="168" spans="1:32" ht="30.75" customHeight="1">
      <c r="A168" s="95">
        <v>164</v>
      </c>
      <c r="B168" s="95">
        <v>44081</v>
      </c>
      <c r="C168" s="95" t="s">
        <v>681</v>
      </c>
      <c r="D168" s="137" t="s">
        <v>65</v>
      </c>
      <c r="E168" s="95" t="s">
        <v>227</v>
      </c>
      <c r="F168" s="135" t="s">
        <v>680</v>
      </c>
      <c r="G168" s="115" t="s">
        <v>679</v>
      </c>
      <c r="H168" s="98" t="s">
        <v>678</v>
      </c>
      <c r="I168" s="97" t="s">
        <v>230</v>
      </c>
      <c r="J168" s="99">
        <v>3115584</v>
      </c>
      <c r="K168" s="100">
        <v>3487135</v>
      </c>
      <c r="L168" s="99">
        <v>3205975</v>
      </c>
      <c r="M168" s="97"/>
      <c r="N168" s="101">
        <v>100</v>
      </c>
      <c r="O168" s="97">
        <v>94</v>
      </c>
      <c r="P168" s="112">
        <v>176</v>
      </c>
      <c r="Q168" s="125">
        <v>12772854</v>
      </c>
      <c r="R168" s="97">
        <v>29</v>
      </c>
      <c r="S168" s="110">
        <v>12772854</v>
      </c>
      <c r="T168" s="264">
        <f t="shared" si="4"/>
        <v>16259989</v>
      </c>
      <c r="U168" s="263">
        <v>920</v>
      </c>
      <c r="V168" s="15" t="s">
        <v>677</v>
      </c>
      <c r="W168" s="15" t="s">
        <v>285</v>
      </c>
      <c r="X168" s="13">
        <v>100</v>
      </c>
      <c r="Y168" s="13">
        <v>100</v>
      </c>
      <c r="Z168" s="11">
        <v>12265000</v>
      </c>
      <c r="AA168" s="40">
        <v>140</v>
      </c>
      <c r="AB168" s="15" t="s">
        <v>5</v>
      </c>
      <c r="AC168" s="272" t="s">
        <v>571</v>
      </c>
      <c r="AD168" s="295">
        <f t="shared" si="5"/>
        <v>17673.901086956521</v>
      </c>
      <c r="AE168" s="6"/>
      <c r="AF168" s="6"/>
    </row>
    <row r="169" spans="1:32" ht="30.75" customHeight="1">
      <c r="A169" s="95">
        <v>165</v>
      </c>
      <c r="B169" s="95">
        <v>44143</v>
      </c>
      <c r="C169" s="95" t="s">
        <v>676</v>
      </c>
      <c r="D169" s="95" t="s">
        <v>101</v>
      </c>
      <c r="E169" s="95" t="s">
        <v>15</v>
      </c>
      <c r="F169" s="228" t="s">
        <v>675</v>
      </c>
      <c r="G169" s="182" t="s">
        <v>674</v>
      </c>
      <c r="H169" s="98" t="s">
        <v>673</v>
      </c>
      <c r="I169" s="97" t="s">
        <v>672</v>
      </c>
      <c r="J169" s="99">
        <v>4078449</v>
      </c>
      <c r="K169" s="100">
        <v>3442267</v>
      </c>
      <c r="L169" s="99">
        <v>2543364</v>
      </c>
      <c r="M169" s="97">
        <v>100</v>
      </c>
      <c r="N169" s="101">
        <v>100</v>
      </c>
      <c r="O169" s="97">
        <v>74</v>
      </c>
      <c r="P169" s="112" t="s">
        <v>671</v>
      </c>
      <c r="Q169" s="125">
        <v>12089169</v>
      </c>
      <c r="R169" s="97">
        <v>28</v>
      </c>
      <c r="S169" s="110">
        <v>12089169</v>
      </c>
      <c r="T169" s="264">
        <f t="shared" si="4"/>
        <v>15531436</v>
      </c>
      <c r="U169" s="263">
        <v>467</v>
      </c>
      <c r="V169" s="15" t="s">
        <v>670</v>
      </c>
      <c r="W169" s="15" t="s">
        <v>58</v>
      </c>
      <c r="X169" s="13">
        <v>100</v>
      </c>
      <c r="Y169" s="15">
        <v>100</v>
      </c>
      <c r="Z169" s="11">
        <v>11879539</v>
      </c>
      <c r="AA169" s="14"/>
      <c r="AB169" s="15" t="s">
        <v>5</v>
      </c>
      <c r="AC169" s="271" t="s">
        <v>10</v>
      </c>
      <c r="AD169" s="295">
        <f t="shared" si="5"/>
        <v>33257.892933618845</v>
      </c>
      <c r="AE169" s="6"/>
      <c r="AF169" s="6"/>
    </row>
    <row r="170" spans="1:32" ht="30.75" customHeight="1">
      <c r="A170" s="95">
        <v>166</v>
      </c>
      <c r="B170" s="95">
        <v>46243</v>
      </c>
      <c r="C170" s="95" t="s">
        <v>669</v>
      </c>
      <c r="D170" s="95" t="s">
        <v>65</v>
      </c>
      <c r="E170" s="95" t="s">
        <v>320</v>
      </c>
      <c r="F170" s="111" t="s">
        <v>668</v>
      </c>
      <c r="G170" s="155" t="s">
        <v>667</v>
      </c>
      <c r="H170" s="98" t="s">
        <v>666</v>
      </c>
      <c r="I170" s="162" t="s">
        <v>665</v>
      </c>
      <c r="J170" s="108">
        <v>3234714</v>
      </c>
      <c r="K170" s="100">
        <v>3235014</v>
      </c>
      <c r="L170" s="108"/>
      <c r="M170" s="98"/>
      <c r="N170" s="98">
        <v>40</v>
      </c>
      <c r="O170" s="98"/>
      <c r="P170" s="112"/>
      <c r="Q170" s="113">
        <v>12907780</v>
      </c>
      <c r="R170" s="113">
        <v>26</v>
      </c>
      <c r="S170" s="114">
        <v>12907780</v>
      </c>
      <c r="T170" s="264">
        <f t="shared" si="4"/>
        <v>16142794</v>
      </c>
      <c r="U170" s="263">
        <v>900</v>
      </c>
      <c r="V170" s="15" t="s">
        <v>664</v>
      </c>
      <c r="W170" s="15" t="s">
        <v>11</v>
      </c>
      <c r="X170" s="15">
        <v>45</v>
      </c>
      <c r="Y170" s="15">
        <v>21</v>
      </c>
      <c r="Z170" s="11">
        <v>2716000</v>
      </c>
      <c r="AA170" s="14"/>
      <c r="AB170" s="13" t="s">
        <v>31</v>
      </c>
      <c r="AC170" s="269" t="s">
        <v>663</v>
      </c>
      <c r="AD170" s="295">
        <f t="shared" si="5"/>
        <v>17936.437777777777</v>
      </c>
      <c r="AE170" s="6"/>
      <c r="AF170" s="6"/>
    </row>
    <row r="171" spans="1:32" s="22" customFormat="1" ht="30.75" customHeight="1">
      <c r="A171" s="95">
        <v>167</v>
      </c>
      <c r="B171" s="95">
        <v>45204</v>
      </c>
      <c r="C171" s="95" t="s">
        <v>662</v>
      </c>
      <c r="D171" s="95" t="s">
        <v>91</v>
      </c>
      <c r="E171" s="95" t="s">
        <v>15</v>
      </c>
      <c r="F171" s="111" t="s">
        <v>661</v>
      </c>
      <c r="G171" s="182" t="s">
        <v>660</v>
      </c>
      <c r="H171" s="98" t="s">
        <v>485</v>
      </c>
      <c r="I171" s="97" t="s">
        <v>554</v>
      </c>
      <c r="J171" s="99">
        <v>2955983</v>
      </c>
      <c r="K171" s="100">
        <v>3107454</v>
      </c>
      <c r="L171" s="99">
        <v>2200000</v>
      </c>
      <c r="M171" s="97"/>
      <c r="N171" s="98">
        <v>90</v>
      </c>
      <c r="O171" s="97">
        <v>75</v>
      </c>
      <c r="P171" s="112"/>
      <c r="Q171" s="125">
        <v>4932383</v>
      </c>
      <c r="R171" s="97">
        <v>12</v>
      </c>
      <c r="S171" s="110">
        <v>4932383</v>
      </c>
      <c r="T171" s="264">
        <f t="shared" si="4"/>
        <v>8039837</v>
      </c>
      <c r="U171" s="263">
        <v>205</v>
      </c>
      <c r="V171" s="15" t="s">
        <v>659</v>
      </c>
      <c r="W171" s="15" t="s">
        <v>11</v>
      </c>
      <c r="X171" s="15">
        <v>100</v>
      </c>
      <c r="Y171" s="15">
        <v>55</v>
      </c>
      <c r="Z171" s="11">
        <v>2300000</v>
      </c>
      <c r="AA171" s="14"/>
      <c r="AB171" s="15" t="s">
        <v>5</v>
      </c>
      <c r="AC171" s="269" t="s">
        <v>658</v>
      </c>
      <c r="AD171" s="295">
        <f t="shared" si="5"/>
        <v>39218.71707317073</v>
      </c>
      <c r="AE171" s="23"/>
      <c r="AF171" s="23"/>
    </row>
    <row r="172" spans="1:32" s="22" customFormat="1" ht="30.75" customHeight="1">
      <c r="A172" s="95">
        <v>168</v>
      </c>
      <c r="B172" s="95">
        <v>44135</v>
      </c>
      <c r="C172" s="95" t="s">
        <v>657</v>
      </c>
      <c r="D172" s="95" t="s">
        <v>656</v>
      </c>
      <c r="E172" s="95" t="s">
        <v>655</v>
      </c>
      <c r="F172" s="135" t="s">
        <v>654</v>
      </c>
      <c r="G172" s="206" t="s">
        <v>653</v>
      </c>
      <c r="H172" s="98" t="s">
        <v>652</v>
      </c>
      <c r="I172" s="97" t="s">
        <v>185</v>
      </c>
      <c r="J172" s="99">
        <v>2818829</v>
      </c>
      <c r="K172" s="100">
        <v>2956222</v>
      </c>
      <c r="L172" s="99"/>
      <c r="M172" s="97"/>
      <c r="N172" s="101">
        <v>100</v>
      </c>
      <c r="O172" s="97"/>
      <c r="P172" s="112" t="s">
        <v>651</v>
      </c>
      <c r="Q172" s="125">
        <v>2198998</v>
      </c>
      <c r="R172" s="97">
        <v>7</v>
      </c>
      <c r="S172" s="110">
        <v>2198998</v>
      </c>
      <c r="T172" s="264">
        <f t="shared" si="4"/>
        <v>5155220</v>
      </c>
      <c r="U172" s="263">
        <v>253</v>
      </c>
      <c r="V172" s="15" t="s">
        <v>296</v>
      </c>
      <c r="W172" s="15" t="s">
        <v>58</v>
      </c>
      <c r="X172" s="15">
        <v>100</v>
      </c>
      <c r="Y172" s="15"/>
      <c r="Z172" s="11"/>
      <c r="AA172" s="14">
        <v>205</v>
      </c>
      <c r="AB172" s="15" t="s">
        <v>5</v>
      </c>
      <c r="AC172" s="271"/>
      <c r="AD172" s="295">
        <f t="shared" si="5"/>
        <v>20376.363636363636</v>
      </c>
      <c r="AE172" s="23"/>
      <c r="AF172" s="23"/>
    </row>
    <row r="173" spans="1:32" ht="30.75" customHeight="1">
      <c r="A173" s="95">
        <v>169</v>
      </c>
      <c r="B173" s="95">
        <v>46227</v>
      </c>
      <c r="C173" s="95" t="s">
        <v>650</v>
      </c>
      <c r="D173" s="95" t="s">
        <v>46</v>
      </c>
      <c r="E173" s="154" t="s">
        <v>649</v>
      </c>
      <c r="F173" s="135" t="s">
        <v>648</v>
      </c>
      <c r="G173" s="97" t="s">
        <v>647</v>
      </c>
      <c r="H173" s="155" t="s">
        <v>537</v>
      </c>
      <c r="I173" s="98" t="s">
        <v>646</v>
      </c>
      <c r="J173" s="108">
        <v>2682930</v>
      </c>
      <c r="K173" s="138">
        <v>2825021</v>
      </c>
      <c r="L173" s="108">
        <v>1738588</v>
      </c>
      <c r="M173" s="98"/>
      <c r="N173" s="98">
        <v>85</v>
      </c>
      <c r="O173" s="98">
        <v>61.54</v>
      </c>
      <c r="P173" s="112"/>
      <c r="Q173" s="113">
        <v>14634008</v>
      </c>
      <c r="R173" s="98">
        <v>26</v>
      </c>
      <c r="S173" s="114">
        <v>14634008</v>
      </c>
      <c r="T173" s="264">
        <f t="shared" si="4"/>
        <v>17459029</v>
      </c>
      <c r="U173" s="263">
        <v>970</v>
      </c>
      <c r="V173" s="16" t="s">
        <v>531</v>
      </c>
      <c r="W173" s="16" t="s">
        <v>11</v>
      </c>
      <c r="X173" s="16">
        <v>100</v>
      </c>
      <c r="Y173" s="18">
        <v>58</v>
      </c>
      <c r="Z173" s="46">
        <v>8548454</v>
      </c>
      <c r="AA173" s="14"/>
      <c r="AB173" s="15" t="s">
        <v>31</v>
      </c>
      <c r="AC173" s="271" t="s">
        <v>645</v>
      </c>
      <c r="AD173" s="295">
        <f t="shared" si="5"/>
        <v>17998.998969072163</v>
      </c>
      <c r="AE173" s="6"/>
      <c r="AF173" s="6"/>
    </row>
    <row r="174" spans="1:32" ht="30.75" customHeight="1">
      <c r="A174" s="95">
        <v>170</v>
      </c>
      <c r="B174" s="95">
        <v>44114</v>
      </c>
      <c r="C174" s="105" t="s">
        <v>644</v>
      </c>
      <c r="D174" s="137" t="s">
        <v>643</v>
      </c>
      <c r="E174" s="154" t="s">
        <v>642</v>
      </c>
      <c r="F174" s="111" t="s">
        <v>641</v>
      </c>
      <c r="G174" s="97" t="s">
        <v>640</v>
      </c>
      <c r="H174" s="155" t="s">
        <v>639</v>
      </c>
      <c r="I174" s="97" t="s">
        <v>638</v>
      </c>
      <c r="J174" s="99">
        <v>2671214</v>
      </c>
      <c r="K174" s="100">
        <v>2279420</v>
      </c>
      <c r="L174" s="99">
        <v>818798</v>
      </c>
      <c r="M174" s="97"/>
      <c r="N174" s="101">
        <v>50</v>
      </c>
      <c r="O174" s="97">
        <v>36</v>
      </c>
      <c r="P174" s="112">
        <v>55</v>
      </c>
      <c r="Q174" s="125">
        <v>1863801</v>
      </c>
      <c r="R174" s="97">
        <v>5</v>
      </c>
      <c r="S174" s="110">
        <v>1863800</v>
      </c>
      <c r="T174" s="264">
        <f t="shared" si="4"/>
        <v>4143220</v>
      </c>
      <c r="U174" s="263">
        <v>418</v>
      </c>
      <c r="V174" s="15" t="s">
        <v>637</v>
      </c>
      <c r="W174" s="15" t="s">
        <v>285</v>
      </c>
      <c r="X174" s="13">
        <v>0</v>
      </c>
      <c r="Y174" s="15"/>
      <c r="Z174" s="11"/>
      <c r="AA174" s="14"/>
      <c r="AB174" s="15" t="s">
        <v>84</v>
      </c>
      <c r="AC174" s="271" t="s">
        <v>636</v>
      </c>
      <c r="AD174" s="295">
        <f t="shared" si="5"/>
        <v>9912.0095693779913</v>
      </c>
      <c r="AE174" s="6"/>
      <c r="AF174" s="6"/>
    </row>
    <row r="175" spans="1:32" ht="30.75" customHeight="1">
      <c r="A175" s="95">
        <v>171</v>
      </c>
      <c r="B175" s="95">
        <v>43058</v>
      </c>
      <c r="C175" s="95" t="s">
        <v>635</v>
      </c>
      <c r="D175" s="95" t="s">
        <v>101</v>
      </c>
      <c r="E175" s="154" t="s">
        <v>527</v>
      </c>
      <c r="F175" s="135" t="s">
        <v>634</v>
      </c>
      <c r="G175" s="97" t="s">
        <v>633</v>
      </c>
      <c r="H175" s="155" t="s">
        <v>632</v>
      </c>
      <c r="I175" s="97" t="s">
        <v>631</v>
      </c>
      <c r="J175" s="99">
        <v>1391428</v>
      </c>
      <c r="K175" s="100">
        <v>1730165</v>
      </c>
      <c r="L175" s="99">
        <v>1698280</v>
      </c>
      <c r="M175" s="97">
        <v>100</v>
      </c>
      <c r="N175" s="101">
        <v>100</v>
      </c>
      <c r="O175" s="106">
        <v>100</v>
      </c>
      <c r="P175" s="102" t="s">
        <v>630</v>
      </c>
      <c r="Q175" s="125">
        <v>6456661</v>
      </c>
      <c r="R175" s="97">
        <v>14</v>
      </c>
      <c r="S175" s="110">
        <v>6456661</v>
      </c>
      <c r="T175" s="264">
        <f t="shared" si="4"/>
        <v>8186826</v>
      </c>
      <c r="U175" s="263">
        <v>540</v>
      </c>
      <c r="V175" s="21" t="s">
        <v>629</v>
      </c>
      <c r="W175" s="15" t="s">
        <v>190</v>
      </c>
      <c r="X175" s="13">
        <v>100</v>
      </c>
      <c r="Y175" s="15">
        <v>100</v>
      </c>
      <c r="Z175" s="11">
        <v>6318798</v>
      </c>
      <c r="AA175" s="40" t="s">
        <v>628</v>
      </c>
      <c r="AB175" s="39" t="s">
        <v>5</v>
      </c>
      <c r="AC175" s="270" t="s">
        <v>627</v>
      </c>
      <c r="AD175" s="295">
        <f t="shared" si="5"/>
        <v>15160.788888888888</v>
      </c>
      <c r="AE175" s="6"/>
      <c r="AF175" s="6"/>
    </row>
    <row r="176" spans="1:32" ht="30.75" customHeight="1">
      <c r="A176" s="95">
        <v>172</v>
      </c>
      <c r="B176" s="95">
        <v>43037</v>
      </c>
      <c r="C176" s="95" t="s">
        <v>626</v>
      </c>
      <c r="D176" s="95" t="s">
        <v>622</v>
      </c>
      <c r="E176" s="95" t="s">
        <v>621</v>
      </c>
      <c r="F176" s="135" t="s">
        <v>625</v>
      </c>
      <c r="G176" s="190" t="s">
        <v>619</v>
      </c>
      <c r="H176" s="98" t="s">
        <v>618</v>
      </c>
      <c r="I176" s="97" t="s">
        <v>617</v>
      </c>
      <c r="J176" s="99">
        <v>1374990</v>
      </c>
      <c r="K176" s="100">
        <v>1649328</v>
      </c>
      <c r="L176" s="99">
        <v>1643913</v>
      </c>
      <c r="M176" s="97"/>
      <c r="N176" s="101">
        <v>100</v>
      </c>
      <c r="O176" s="106">
        <v>100</v>
      </c>
      <c r="P176" s="102" t="s">
        <v>503</v>
      </c>
      <c r="Q176" s="125">
        <v>13993773</v>
      </c>
      <c r="R176" s="97">
        <v>28</v>
      </c>
      <c r="S176" s="110">
        <v>13993773</v>
      </c>
      <c r="T176" s="264">
        <f t="shared" si="4"/>
        <v>15643101</v>
      </c>
      <c r="U176" s="263">
        <v>850</v>
      </c>
      <c r="V176" s="13" t="s">
        <v>472</v>
      </c>
      <c r="W176" s="12" t="s">
        <v>190</v>
      </c>
      <c r="X176" s="13">
        <v>100</v>
      </c>
      <c r="Y176" s="13">
        <v>100</v>
      </c>
      <c r="Z176" s="57">
        <v>13159000</v>
      </c>
      <c r="AA176" s="40" t="s">
        <v>624</v>
      </c>
      <c r="AB176" s="42" t="s">
        <v>84</v>
      </c>
      <c r="AC176" s="270" t="s">
        <v>207</v>
      </c>
      <c r="AD176" s="295">
        <f t="shared" si="5"/>
        <v>18403.648235294117</v>
      </c>
      <c r="AE176" s="6"/>
      <c r="AF176" s="6"/>
    </row>
    <row r="177" spans="1:32" ht="30.75" customHeight="1">
      <c r="A177" s="95">
        <v>173</v>
      </c>
      <c r="B177" s="95">
        <v>43036</v>
      </c>
      <c r="C177" s="95" t="s">
        <v>623</v>
      </c>
      <c r="D177" s="95" t="s">
        <v>622</v>
      </c>
      <c r="E177" s="95" t="s">
        <v>621</v>
      </c>
      <c r="F177" s="135" t="s">
        <v>620</v>
      </c>
      <c r="G177" s="182" t="s">
        <v>619</v>
      </c>
      <c r="H177" s="98" t="s">
        <v>618</v>
      </c>
      <c r="I177" s="97" t="s">
        <v>617</v>
      </c>
      <c r="J177" s="99">
        <v>1374990</v>
      </c>
      <c r="K177" s="100">
        <v>1612948</v>
      </c>
      <c r="L177" s="99">
        <v>1612566</v>
      </c>
      <c r="M177" s="97"/>
      <c r="N177" s="101">
        <v>100</v>
      </c>
      <c r="O177" s="106">
        <v>100</v>
      </c>
      <c r="P177" s="102" t="s">
        <v>616</v>
      </c>
      <c r="Q177" s="125">
        <v>27279789</v>
      </c>
      <c r="R177" s="97">
        <v>52</v>
      </c>
      <c r="S177" s="110">
        <v>27279789</v>
      </c>
      <c r="T177" s="264">
        <f t="shared" si="4"/>
        <v>28892737</v>
      </c>
      <c r="U177" s="263">
        <v>700</v>
      </c>
      <c r="V177" s="13" t="s">
        <v>472</v>
      </c>
      <c r="W177" s="12" t="s">
        <v>190</v>
      </c>
      <c r="X177" s="13">
        <v>100</v>
      </c>
      <c r="Y177" s="13">
        <v>100</v>
      </c>
      <c r="Z177" s="57">
        <v>25420000</v>
      </c>
      <c r="AA177" s="40" t="s">
        <v>615</v>
      </c>
      <c r="AB177" s="42" t="s">
        <v>31</v>
      </c>
      <c r="AC177" s="270" t="s">
        <v>207</v>
      </c>
      <c r="AD177" s="295">
        <f t="shared" si="5"/>
        <v>41275.338571428569</v>
      </c>
      <c r="AE177" s="6"/>
      <c r="AF177" s="6"/>
    </row>
    <row r="178" spans="1:32" ht="30.75" customHeight="1">
      <c r="A178" s="95">
        <v>174</v>
      </c>
      <c r="B178" s="95">
        <v>44103</v>
      </c>
      <c r="C178" s="105" t="s">
        <v>614</v>
      </c>
      <c r="D178" s="105" t="s">
        <v>91</v>
      </c>
      <c r="E178" s="105" t="s">
        <v>453</v>
      </c>
      <c r="F178" s="135" t="s">
        <v>613</v>
      </c>
      <c r="G178" s="206" t="s">
        <v>612</v>
      </c>
      <c r="H178" s="98" t="s">
        <v>611</v>
      </c>
      <c r="I178" s="97" t="s">
        <v>230</v>
      </c>
      <c r="J178" s="99">
        <v>1573114</v>
      </c>
      <c r="K178" s="100">
        <v>1569195</v>
      </c>
      <c r="L178" s="99">
        <v>1513000</v>
      </c>
      <c r="M178" s="97">
        <v>100</v>
      </c>
      <c r="N178" s="101">
        <v>100</v>
      </c>
      <c r="O178" s="97">
        <v>100</v>
      </c>
      <c r="P178" s="112">
        <v>65</v>
      </c>
      <c r="Q178" s="165">
        <v>10655696</v>
      </c>
      <c r="R178" s="97">
        <v>24</v>
      </c>
      <c r="S178" s="100">
        <v>10655696</v>
      </c>
      <c r="T178" s="264">
        <f t="shared" si="4"/>
        <v>12224891</v>
      </c>
      <c r="U178" s="263">
        <v>840</v>
      </c>
      <c r="V178" s="15" t="s">
        <v>610</v>
      </c>
      <c r="W178" s="15" t="s">
        <v>285</v>
      </c>
      <c r="X178" s="13">
        <v>100</v>
      </c>
      <c r="Y178" s="15">
        <v>100</v>
      </c>
      <c r="Z178" s="11">
        <v>10606000</v>
      </c>
      <c r="AA178" s="14">
        <v>40</v>
      </c>
      <c r="AB178" s="15" t="s">
        <v>31</v>
      </c>
      <c r="AC178" s="271" t="s">
        <v>246</v>
      </c>
      <c r="AD178" s="295">
        <f t="shared" si="5"/>
        <v>14553.441666666668</v>
      </c>
      <c r="AE178" s="6"/>
      <c r="AF178" s="6"/>
    </row>
    <row r="179" spans="1:32" s="56" customFormat="1" ht="30.75" customHeight="1">
      <c r="A179" s="95">
        <v>175</v>
      </c>
      <c r="B179" s="95">
        <v>43049</v>
      </c>
      <c r="C179" s="95" t="s">
        <v>609</v>
      </c>
      <c r="D179" s="95" t="s">
        <v>65</v>
      </c>
      <c r="E179" s="95" t="s">
        <v>608</v>
      </c>
      <c r="F179" s="135" t="s">
        <v>607</v>
      </c>
      <c r="G179" s="182" t="s">
        <v>606</v>
      </c>
      <c r="H179" s="98" t="s">
        <v>605</v>
      </c>
      <c r="I179" s="97" t="s">
        <v>604</v>
      </c>
      <c r="J179" s="99">
        <v>1391428</v>
      </c>
      <c r="K179" s="100">
        <v>1563247</v>
      </c>
      <c r="L179" s="99">
        <v>1562804</v>
      </c>
      <c r="M179" s="97"/>
      <c r="N179" s="101">
        <v>100</v>
      </c>
      <c r="O179" s="97">
        <v>100</v>
      </c>
      <c r="P179" s="102" t="s">
        <v>603</v>
      </c>
      <c r="Q179" s="125">
        <v>14595150</v>
      </c>
      <c r="R179" s="97">
        <v>25</v>
      </c>
      <c r="S179" s="110">
        <v>14595150</v>
      </c>
      <c r="T179" s="264">
        <f t="shared" si="4"/>
        <v>16158397</v>
      </c>
      <c r="U179" s="263">
        <v>845</v>
      </c>
      <c r="V179" s="21" t="s">
        <v>602</v>
      </c>
      <c r="W179" s="13" t="s">
        <v>190</v>
      </c>
      <c r="X179" s="13">
        <v>100</v>
      </c>
      <c r="Y179" s="13">
        <v>100</v>
      </c>
      <c r="Z179" s="11">
        <v>13317000</v>
      </c>
      <c r="AA179" s="40"/>
      <c r="AB179" s="39" t="s">
        <v>31</v>
      </c>
      <c r="AC179" s="272" t="s">
        <v>397</v>
      </c>
      <c r="AD179" s="295">
        <f t="shared" si="5"/>
        <v>19122.363313609469</v>
      </c>
      <c r="AE179" s="6"/>
      <c r="AF179" s="6"/>
    </row>
    <row r="180" spans="1:32" ht="30.75" customHeight="1">
      <c r="A180" s="95">
        <v>176</v>
      </c>
      <c r="B180" s="95">
        <v>46254</v>
      </c>
      <c r="C180" s="95" t="s">
        <v>601</v>
      </c>
      <c r="D180" s="95" t="s">
        <v>91</v>
      </c>
      <c r="E180" s="95" t="s">
        <v>600</v>
      </c>
      <c r="F180" s="111" t="s">
        <v>599</v>
      </c>
      <c r="G180" s="227" t="s">
        <v>598</v>
      </c>
      <c r="H180" s="158" t="s">
        <v>87</v>
      </c>
      <c r="I180" s="159" t="s">
        <v>86</v>
      </c>
      <c r="J180" s="108">
        <v>1426214</v>
      </c>
      <c r="K180" s="118">
        <v>1523431</v>
      </c>
      <c r="L180" s="119">
        <v>300000</v>
      </c>
      <c r="M180" s="120"/>
      <c r="N180" s="120">
        <v>80</v>
      </c>
      <c r="O180" s="120">
        <v>20</v>
      </c>
      <c r="P180" s="112"/>
      <c r="Q180" s="113">
        <v>3758486</v>
      </c>
      <c r="R180" s="122">
        <v>11</v>
      </c>
      <c r="S180" s="114">
        <v>3758486</v>
      </c>
      <c r="T180" s="264">
        <f t="shared" si="4"/>
        <v>5281917</v>
      </c>
      <c r="U180" s="263">
        <v>545</v>
      </c>
      <c r="V180" s="27" t="s">
        <v>103</v>
      </c>
      <c r="W180" s="27" t="s">
        <v>11</v>
      </c>
      <c r="X180" s="27">
        <v>100</v>
      </c>
      <c r="Y180" s="55">
        <v>27</v>
      </c>
      <c r="Z180" s="34">
        <v>1006000</v>
      </c>
      <c r="AA180" s="14"/>
      <c r="AB180" s="13" t="s">
        <v>5</v>
      </c>
      <c r="AC180" s="269" t="s">
        <v>515</v>
      </c>
      <c r="AD180" s="295">
        <f t="shared" si="5"/>
        <v>9691.5908256880739</v>
      </c>
      <c r="AE180" s="6"/>
      <c r="AF180" s="6"/>
    </row>
    <row r="181" spans="1:32" ht="30.75" customHeight="1">
      <c r="A181" s="95">
        <v>177</v>
      </c>
      <c r="B181" s="95">
        <v>42025</v>
      </c>
      <c r="C181" s="95" t="s">
        <v>597</v>
      </c>
      <c r="D181" s="95" t="s">
        <v>269</v>
      </c>
      <c r="E181" s="95" t="s">
        <v>372</v>
      </c>
      <c r="F181" s="135" t="s">
        <v>596</v>
      </c>
      <c r="G181" s="182" t="s">
        <v>595</v>
      </c>
      <c r="H181" s="98" t="s">
        <v>594</v>
      </c>
      <c r="I181" s="98" t="s">
        <v>593</v>
      </c>
      <c r="J181" s="99">
        <v>1374982</v>
      </c>
      <c r="K181" s="138">
        <v>1517034.34</v>
      </c>
      <c r="L181" s="108">
        <v>651501</v>
      </c>
      <c r="M181" s="98"/>
      <c r="N181" s="101">
        <v>100</v>
      </c>
      <c r="O181" s="98">
        <v>47.05</v>
      </c>
      <c r="P181" s="102" t="s">
        <v>592</v>
      </c>
      <c r="Q181" s="98">
        <v>8196803</v>
      </c>
      <c r="R181" s="98">
        <v>14</v>
      </c>
      <c r="S181" s="114">
        <v>8196803</v>
      </c>
      <c r="T181" s="264">
        <f t="shared" si="4"/>
        <v>9713837.3399999999</v>
      </c>
      <c r="U181" s="263">
        <v>682</v>
      </c>
      <c r="V181" s="12" t="s">
        <v>368</v>
      </c>
      <c r="W181" s="12" t="s">
        <v>190</v>
      </c>
      <c r="X181" s="12">
        <v>100</v>
      </c>
      <c r="Y181" s="12">
        <v>100</v>
      </c>
      <c r="Z181" s="17">
        <v>8099936</v>
      </c>
      <c r="AA181" s="40" t="s">
        <v>309</v>
      </c>
      <c r="AB181" s="42" t="s">
        <v>5</v>
      </c>
      <c r="AC181" s="271" t="s">
        <v>367</v>
      </c>
      <c r="AD181" s="295">
        <f t="shared" si="5"/>
        <v>14243.163255131965</v>
      </c>
      <c r="AE181" s="6"/>
      <c r="AF181" s="6"/>
    </row>
    <row r="182" spans="1:32" ht="30.75" customHeight="1">
      <c r="A182" s="95">
        <v>178</v>
      </c>
      <c r="B182" s="95">
        <v>44111</v>
      </c>
      <c r="C182" s="105" t="s">
        <v>591</v>
      </c>
      <c r="D182" s="137" t="s">
        <v>590</v>
      </c>
      <c r="E182" s="95" t="s">
        <v>15</v>
      </c>
      <c r="F182" s="135" t="s">
        <v>589</v>
      </c>
      <c r="G182" s="182" t="s">
        <v>588</v>
      </c>
      <c r="H182" s="97" t="s">
        <v>216</v>
      </c>
      <c r="I182" s="97" t="s">
        <v>587</v>
      </c>
      <c r="J182" s="99">
        <v>1383157</v>
      </c>
      <c r="K182" s="100">
        <v>1516742</v>
      </c>
      <c r="L182" s="99">
        <v>1150000</v>
      </c>
      <c r="M182" s="97"/>
      <c r="N182" s="101">
        <v>100</v>
      </c>
      <c r="O182" s="97">
        <v>75.819999999999993</v>
      </c>
      <c r="P182" s="112" t="s">
        <v>586</v>
      </c>
      <c r="Q182" s="125">
        <v>15872646</v>
      </c>
      <c r="R182" s="97">
        <v>35</v>
      </c>
      <c r="S182" s="110">
        <v>15872646</v>
      </c>
      <c r="T182" s="264">
        <f t="shared" si="4"/>
        <v>17389388</v>
      </c>
      <c r="U182" s="263">
        <v>909</v>
      </c>
      <c r="V182" s="15" t="s">
        <v>585</v>
      </c>
      <c r="W182" s="15" t="s">
        <v>58</v>
      </c>
      <c r="X182" s="13">
        <v>100</v>
      </c>
      <c r="Y182" s="15">
        <v>100</v>
      </c>
      <c r="Z182" s="11">
        <v>15406000</v>
      </c>
      <c r="AA182" s="14">
        <v>200</v>
      </c>
      <c r="AB182" s="15" t="s">
        <v>5</v>
      </c>
      <c r="AC182" s="271" t="s">
        <v>10</v>
      </c>
      <c r="AD182" s="295">
        <f t="shared" si="5"/>
        <v>19130.2398239824</v>
      </c>
      <c r="AE182" s="6"/>
      <c r="AF182" s="6"/>
    </row>
    <row r="183" spans="1:32" ht="30.75" customHeight="1">
      <c r="A183" s="95">
        <v>179</v>
      </c>
      <c r="B183" s="95">
        <v>46246</v>
      </c>
      <c r="C183" s="95" t="s">
        <v>584</v>
      </c>
      <c r="D183" s="95" t="s">
        <v>91</v>
      </c>
      <c r="E183" s="95" t="s">
        <v>123</v>
      </c>
      <c r="F183" s="111" t="s">
        <v>583</v>
      </c>
      <c r="G183" s="182" t="s">
        <v>582</v>
      </c>
      <c r="H183" s="98" t="s">
        <v>87</v>
      </c>
      <c r="I183" s="162" t="s">
        <v>86</v>
      </c>
      <c r="J183" s="108">
        <v>1413018</v>
      </c>
      <c r="K183" s="138">
        <v>1511346</v>
      </c>
      <c r="L183" s="108">
        <v>1413000</v>
      </c>
      <c r="M183" s="98"/>
      <c r="N183" s="98">
        <v>100</v>
      </c>
      <c r="O183" s="98">
        <v>100</v>
      </c>
      <c r="P183" s="112"/>
      <c r="Q183" s="113">
        <v>7626351</v>
      </c>
      <c r="R183" s="113">
        <v>20</v>
      </c>
      <c r="S183" s="114">
        <v>7626351</v>
      </c>
      <c r="T183" s="264">
        <f t="shared" si="4"/>
        <v>9137697</v>
      </c>
      <c r="U183" s="263">
        <v>990</v>
      </c>
      <c r="V183" s="15" t="s">
        <v>581</v>
      </c>
      <c r="W183" s="15" t="s">
        <v>11</v>
      </c>
      <c r="X183" s="15">
        <v>100</v>
      </c>
      <c r="Y183" s="15">
        <v>40</v>
      </c>
      <c r="Z183" s="11">
        <v>1400000</v>
      </c>
      <c r="AA183" s="14"/>
      <c r="AB183" s="13" t="s">
        <v>31</v>
      </c>
      <c r="AC183" s="272" t="s">
        <v>580</v>
      </c>
      <c r="AD183" s="295">
        <f t="shared" si="5"/>
        <v>9229.9969696969692</v>
      </c>
      <c r="AE183" s="6"/>
      <c r="AF183" s="6"/>
    </row>
    <row r="184" spans="1:32" ht="30.75" customHeight="1">
      <c r="A184" s="95">
        <v>180</v>
      </c>
      <c r="B184" s="95">
        <v>44075</v>
      </c>
      <c r="C184" s="95" t="s">
        <v>579</v>
      </c>
      <c r="D184" s="95" t="s">
        <v>65</v>
      </c>
      <c r="E184" s="95" t="s">
        <v>227</v>
      </c>
      <c r="F184" s="135" t="s">
        <v>578</v>
      </c>
      <c r="G184" s="206" t="s">
        <v>577</v>
      </c>
      <c r="H184" s="98" t="s">
        <v>576</v>
      </c>
      <c r="I184" s="97" t="s">
        <v>575</v>
      </c>
      <c r="J184" s="99">
        <v>1374984</v>
      </c>
      <c r="K184" s="100">
        <v>1509447</v>
      </c>
      <c r="L184" s="99">
        <v>1508315</v>
      </c>
      <c r="M184" s="97"/>
      <c r="N184" s="101">
        <v>100</v>
      </c>
      <c r="O184" s="97">
        <v>100</v>
      </c>
      <c r="P184" s="112" t="s">
        <v>574</v>
      </c>
      <c r="Q184" s="125">
        <v>10850502</v>
      </c>
      <c r="R184" s="97">
        <v>26</v>
      </c>
      <c r="S184" s="110">
        <v>10850502</v>
      </c>
      <c r="T184" s="264">
        <f t="shared" si="4"/>
        <v>12359949</v>
      </c>
      <c r="U184" s="263">
        <v>900</v>
      </c>
      <c r="V184" s="15" t="s">
        <v>573</v>
      </c>
      <c r="W184" s="15" t="s">
        <v>285</v>
      </c>
      <c r="X184" s="13">
        <v>100</v>
      </c>
      <c r="Y184" s="13">
        <v>100</v>
      </c>
      <c r="Z184" s="11">
        <v>10194000</v>
      </c>
      <c r="AA184" s="40" t="s">
        <v>572</v>
      </c>
      <c r="AB184" s="15" t="s">
        <v>31</v>
      </c>
      <c r="AC184" s="272" t="s">
        <v>571</v>
      </c>
      <c r="AD184" s="295">
        <f t="shared" si="5"/>
        <v>13733.276666666667</v>
      </c>
      <c r="AE184" s="6"/>
      <c r="AF184" s="6"/>
    </row>
    <row r="185" spans="1:32" ht="30.75" customHeight="1">
      <c r="A185" s="95">
        <v>181</v>
      </c>
      <c r="B185" s="95">
        <v>44125</v>
      </c>
      <c r="C185" s="95" t="s">
        <v>570</v>
      </c>
      <c r="D185" s="95" t="s">
        <v>65</v>
      </c>
      <c r="E185" s="95" t="s">
        <v>492</v>
      </c>
      <c r="F185" s="111" t="s">
        <v>569</v>
      </c>
      <c r="G185" s="182" t="s">
        <v>568</v>
      </c>
      <c r="H185" s="98" t="s">
        <v>567</v>
      </c>
      <c r="I185" s="97" t="s">
        <v>566</v>
      </c>
      <c r="J185" s="99">
        <v>1363828</v>
      </c>
      <c r="K185" s="100">
        <v>1493370</v>
      </c>
      <c r="L185" s="99">
        <v>1414830</v>
      </c>
      <c r="M185" s="97"/>
      <c r="N185" s="101">
        <v>100</v>
      </c>
      <c r="O185" s="97">
        <v>94.74</v>
      </c>
      <c r="P185" s="112" t="s">
        <v>565</v>
      </c>
      <c r="Q185" s="125">
        <v>14238613</v>
      </c>
      <c r="R185" s="97">
        <v>32</v>
      </c>
      <c r="S185" s="110">
        <v>14238613</v>
      </c>
      <c r="T185" s="264">
        <f t="shared" si="4"/>
        <v>15731983</v>
      </c>
      <c r="U185" s="263">
        <v>815</v>
      </c>
      <c r="V185" s="15" t="s">
        <v>288</v>
      </c>
      <c r="W185" s="15" t="s">
        <v>58</v>
      </c>
      <c r="X185" s="13">
        <v>100</v>
      </c>
      <c r="Y185" s="15">
        <v>68</v>
      </c>
      <c r="Z185" s="11">
        <v>10221000</v>
      </c>
      <c r="AA185" s="14">
        <v>45</v>
      </c>
      <c r="AB185" s="15" t="s">
        <v>84</v>
      </c>
      <c r="AC185" s="271" t="s">
        <v>10</v>
      </c>
      <c r="AD185" s="295">
        <f t="shared" si="5"/>
        <v>19303.04662576687</v>
      </c>
      <c r="AE185" s="6"/>
      <c r="AF185" s="6"/>
    </row>
    <row r="186" spans="1:32" ht="30.75" customHeight="1">
      <c r="A186" s="95">
        <v>182</v>
      </c>
      <c r="B186" s="95">
        <v>44084</v>
      </c>
      <c r="C186" s="95" t="s">
        <v>564</v>
      </c>
      <c r="D186" s="95" t="s">
        <v>563</v>
      </c>
      <c r="E186" s="95" t="s">
        <v>562</v>
      </c>
      <c r="F186" s="135" t="s">
        <v>561</v>
      </c>
      <c r="G186" s="182" t="s">
        <v>560</v>
      </c>
      <c r="H186" s="98" t="s">
        <v>304</v>
      </c>
      <c r="I186" s="97" t="s">
        <v>303</v>
      </c>
      <c r="J186" s="207">
        <v>1362774</v>
      </c>
      <c r="K186" s="100">
        <v>1492908</v>
      </c>
      <c r="L186" s="234">
        <v>1300000</v>
      </c>
      <c r="M186" s="146"/>
      <c r="N186" s="101">
        <v>100</v>
      </c>
      <c r="O186" s="97">
        <v>91</v>
      </c>
      <c r="P186" s="112"/>
      <c r="Q186" s="196">
        <v>4870627</v>
      </c>
      <c r="R186" s="97">
        <v>11</v>
      </c>
      <c r="S186" s="197">
        <v>4870627</v>
      </c>
      <c r="T186" s="264">
        <f t="shared" si="4"/>
        <v>6363535</v>
      </c>
      <c r="U186" s="263">
        <v>800</v>
      </c>
      <c r="V186" s="15" t="s">
        <v>559</v>
      </c>
      <c r="W186" s="15" t="s">
        <v>558</v>
      </c>
      <c r="X186" s="13">
        <v>100</v>
      </c>
      <c r="Y186" s="15">
        <v>100</v>
      </c>
      <c r="Z186" s="11">
        <v>4634000</v>
      </c>
      <c r="AA186" s="40">
        <v>27</v>
      </c>
      <c r="AB186" s="39" t="s">
        <v>84</v>
      </c>
      <c r="AC186" s="271"/>
      <c r="AD186" s="295">
        <f t="shared" si="5"/>
        <v>7954.4187499999998</v>
      </c>
      <c r="AE186" s="6"/>
      <c r="AF186" s="6"/>
    </row>
    <row r="187" spans="1:32" ht="30.75" customHeight="1">
      <c r="A187" s="95">
        <v>183</v>
      </c>
      <c r="B187" s="95">
        <v>46238</v>
      </c>
      <c r="C187" s="95" t="s">
        <v>557</v>
      </c>
      <c r="D187" s="95" t="s">
        <v>91</v>
      </c>
      <c r="E187" s="95" t="s">
        <v>196</v>
      </c>
      <c r="F187" s="111" t="s">
        <v>556</v>
      </c>
      <c r="G187" s="182" t="s">
        <v>555</v>
      </c>
      <c r="H187" s="98" t="s">
        <v>485</v>
      </c>
      <c r="I187" s="98" t="s">
        <v>554</v>
      </c>
      <c r="J187" s="222">
        <v>1409172</v>
      </c>
      <c r="K187" s="138">
        <v>1483510</v>
      </c>
      <c r="L187" s="108">
        <v>925000</v>
      </c>
      <c r="M187" s="98"/>
      <c r="N187" s="98">
        <v>100</v>
      </c>
      <c r="O187" s="98">
        <v>55</v>
      </c>
      <c r="P187" s="112"/>
      <c r="Q187" s="221">
        <v>7923453</v>
      </c>
      <c r="R187" s="113">
        <v>19</v>
      </c>
      <c r="S187" s="200">
        <v>7923453</v>
      </c>
      <c r="T187" s="264">
        <f t="shared" si="4"/>
        <v>9406963</v>
      </c>
      <c r="U187" s="263">
        <v>310</v>
      </c>
      <c r="V187" s="15" t="s">
        <v>553</v>
      </c>
      <c r="W187" s="15" t="s">
        <v>11</v>
      </c>
      <c r="X187" s="15">
        <v>100</v>
      </c>
      <c r="Y187" s="15">
        <v>60</v>
      </c>
      <c r="Z187" s="11">
        <v>5100000</v>
      </c>
      <c r="AA187" s="14"/>
      <c r="AB187" s="13" t="s">
        <v>31</v>
      </c>
      <c r="AC187" s="272" t="s">
        <v>10</v>
      </c>
      <c r="AD187" s="295">
        <f t="shared" si="5"/>
        <v>30345.04193548387</v>
      </c>
      <c r="AE187" s="6"/>
      <c r="AF187" s="6"/>
    </row>
    <row r="188" spans="1:32" ht="30.75" customHeight="1">
      <c r="A188" s="95">
        <v>184</v>
      </c>
      <c r="B188" s="223">
        <v>46216</v>
      </c>
      <c r="C188" s="105" t="s">
        <v>552</v>
      </c>
      <c r="D188" s="95" t="s">
        <v>91</v>
      </c>
      <c r="E188" s="95" t="s">
        <v>15</v>
      </c>
      <c r="F188" s="111" t="s">
        <v>551</v>
      </c>
      <c r="G188" s="182" t="s">
        <v>550</v>
      </c>
      <c r="H188" s="98" t="s">
        <v>87</v>
      </c>
      <c r="I188" s="97" t="s">
        <v>86</v>
      </c>
      <c r="J188" s="222">
        <v>1413019</v>
      </c>
      <c r="K188" s="100">
        <v>1483434</v>
      </c>
      <c r="L188" s="99">
        <v>0</v>
      </c>
      <c r="M188" s="97"/>
      <c r="N188" s="101">
        <v>80</v>
      </c>
      <c r="O188" s="97">
        <v>0</v>
      </c>
      <c r="P188" s="112"/>
      <c r="Q188" s="221">
        <v>5338026</v>
      </c>
      <c r="R188" s="97">
        <v>13</v>
      </c>
      <c r="S188" s="200">
        <v>5338026</v>
      </c>
      <c r="T188" s="264">
        <f t="shared" si="4"/>
        <v>6821460</v>
      </c>
      <c r="U188" s="263">
        <v>600</v>
      </c>
      <c r="V188" s="15" t="s">
        <v>549</v>
      </c>
      <c r="W188" s="15" t="s">
        <v>11</v>
      </c>
      <c r="X188" s="15">
        <v>100</v>
      </c>
      <c r="Y188" s="15">
        <v>67</v>
      </c>
      <c r="Z188" s="11">
        <v>3600000</v>
      </c>
      <c r="AA188" s="14"/>
      <c r="AB188" s="15" t="s">
        <v>31</v>
      </c>
      <c r="AC188" s="269" t="s">
        <v>548</v>
      </c>
      <c r="AD188" s="295">
        <f t="shared" si="5"/>
        <v>11369.1</v>
      </c>
      <c r="AE188" s="6"/>
      <c r="AF188" s="6"/>
    </row>
    <row r="189" spans="1:32" ht="30.75" customHeight="1">
      <c r="A189" s="95">
        <v>185</v>
      </c>
      <c r="B189" s="95">
        <v>46245</v>
      </c>
      <c r="C189" s="95" t="s">
        <v>547</v>
      </c>
      <c r="D189" s="95" t="s">
        <v>91</v>
      </c>
      <c r="E189" s="95" t="s">
        <v>196</v>
      </c>
      <c r="F189" s="175" t="s">
        <v>546</v>
      </c>
      <c r="G189" s="182" t="s">
        <v>545</v>
      </c>
      <c r="H189" s="117" t="s">
        <v>544</v>
      </c>
      <c r="I189" s="117" t="s">
        <v>32</v>
      </c>
      <c r="J189" s="222">
        <v>1413018</v>
      </c>
      <c r="K189" s="138">
        <v>1482612</v>
      </c>
      <c r="L189" s="108"/>
      <c r="M189" s="98"/>
      <c r="N189" s="98">
        <v>80</v>
      </c>
      <c r="O189" s="98"/>
      <c r="P189" s="112"/>
      <c r="Q189" s="221">
        <v>14513309</v>
      </c>
      <c r="R189" s="113">
        <v>31</v>
      </c>
      <c r="S189" s="200">
        <v>14513309</v>
      </c>
      <c r="T189" s="264">
        <f t="shared" si="4"/>
        <v>15995921</v>
      </c>
      <c r="U189" s="263">
        <v>990</v>
      </c>
      <c r="V189" s="15" t="s">
        <v>543</v>
      </c>
      <c r="W189" s="15" t="s">
        <v>11</v>
      </c>
      <c r="X189" s="15">
        <v>100</v>
      </c>
      <c r="Y189" s="15">
        <v>40</v>
      </c>
      <c r="Z189" s="11">
        <v>5100000</v>
      </c>
      <c r="AA189" s="14"/>
      <c r="AB189" s="15" t="s">
        <v>5</v>
      </c>
      <c r="AC189" s="269" t="s">
        <v>542</v>
      </c>
      <c r="AD189" s="295">
        <f t="shared" si="5"/>
        <v>16157.495959595959</v>
      </c>
      <c r="AE189" s="6"/>
      <c r="AF189" s="6"/>
    </row>
    <row r="190" spans="1:32" ht="30.75" customHeight="1">
      <c r="A190" s="95">
        <v>186</v>
      </c>
      <c r="B190" s="95">
        <v>46274</v>
      </c>
      <c r="C190" s="95" t="s">
        <v>541</v>
      </c>
      <c r="D190" s="95" t="s">
        <v>65</v>
      </c>
      <c r="E190" s="95" t="s">
        <v>405</v>
      </c>
      <c r="F190" s="111" t="s">
        <v>540</v>
      </c>
      <c r="G190" s="227" t="s">
        <v>539</v>
      </c>
      <c r="H190" s="122" t="s">
        <v>538</v>
      </c>
      <c r="I190" s="122" t="s">
        <v>139</v>
      </c>
      <c r="J190" s="222">
        <v>1410301</v>
      </c>
      <c r="K190" s="100">
        <v>1480874.94</v>
      </c>
      <c r="L190" s="108"/>
      <c r="M190" s="98"/>
      <c r="N190" s="101">
        <v>75</v>
      </c>
      <c r="O190" s="98"/>
      <c r="P190" s="112"/>
      <c r="Q190" s="221">
        <v>6724983</v>
      </c>
      <c r="R190" s="139">
        <v>16</v>
      </c>
      <c r="S190" s="200">
        <v>6724983</v>
      </c>
      <c r="T190" s="264">
        <f t="shared" si="4"/>
        <v>8205857.9399999995</v>
      </c>
      <c r="U190" s="263">
        <v>740</v>
      </c>
      <c r="V190" s="15" t="s">
        <v>537</v>
      </c>
      <c r="W190" s="15" t="s">
        <v>11</v>
      </c>
      <c r="X190" s="15">
        <v>90</v>
      </c>
      <c r="Y190" s="15">
        <v>67</v>
      </c>
      <c r="Z190" s="11">
        <v>6447000</v>
      </c>
      <c r="AA190" s="14"/>
      <c r="AB190" s="13" t="s">
        <v>84</v>
      </c>
      <c r="AC190" s="271" t="s">
        <v>536</v>
      </c>
      <c r="AD190" s="295">
        <f t="shared" si="5"/>
        <v>11088.997216216216</v>
      </c>
      <c r="AE190" s="6"/>
      <c r="AF190" s="6"/>
    </row>
    <row r="191" spans="1:32" ht="30.75" customHeight="1">
      <c r="A191" s="95">
        <v>187</v>
      </c>
      <c r="B191" s="95">
        <v>46217</v>
      </c>
      <c r="C191" s="105" t="s">
        <v>535</v>
      </c>
      <c r="D191" s="95" t="s">
        <v>65</v>
      </c>
      <c r="E191" s="95" t="s">
        <v>325</v>
      </c>
      <c r="F191" s="111" t="s">
        <v>534</v>
      </c>
      <c r="G191" s="123" t="s">
        <v>533</v>
      </c>
      <c r="H191" s="97" t="s">
        <v>532</v>
      </c>
      <c r="I191" s="97" t="s">
        <v>139</v>
      </c>
      <c r="J191" s="222">
        <v>1409172</v>
      </c>
      <c r="K191" s="100">
        <v>1479084</v>
      </c>
      <c r="L191" s="99"/>
      <c r="M191" s="97"/>
      <c r="N191" s="101">
        <v>70</v>
      </c>
      <c r="O191" s="97"/>
      <c r="P191" s="112"/>
      <c r="Q191" s="221">
        <v>5535205</v>
      </c>
      <c r="R191" s="97">
        <v>14</v>
      </c>
      <c r="S191" s="200">
        <v>5535205</v>
      </c>
      <c r="T191" s="264">
        <f t="shared" si="4"/>
        <v>7014289</v>
      </c>
      <c r="U191" s="263">
        <v>280</v>
      </c>
      <c r="V191" s="15" t="s">
        <v>531</v>
      </c>
      <c r="W191" s="15" t="s">
        <v>11</v>
      </c>
      <c r="X191" s="15">
        <v>100</v>
      </c>
      <c r="Y191" s="15">
        <v>100</v>
      </c>
      <c r="Z191" s="11">
        <v>5478000</v>
      </c>
      <c r="AA191" s="14"/>
      <c r="AB191" s="15" t="s">
        <v>31</v>
      </c>
      <c r="AC191" s="269" t="s">
        <v>530</v>
      </c>
      <c r="AD191" s="295">
        <f t="shared" si="5"/>
        <v>25051.032142857144</v>
      </c>
      <c r="AE191" s="6"/>
      <c r="AF191" s="6"/>
    </row>
    <row r="192" spans="1:32" ht="30.75" customHeight="1">
      <c r="A192" s="95">
        <v>188</v>
      </c>
      <c r="B192" s="95">
        <v>43050</v>
      </c>
      <c r="C192" s="95" t="s">
        <v>529</v>
      </c>
      <c r="D192" s="95" t="s">
        <v>528</v>
      </c>
      <c r="E192" s="154" t="s">
        <v>527</v>
      </c>
      <c r="F192" s="244" t="s">
        <v>526</v>
      </c>
      <c r="G192" s="107" t="s">
        <v>525</v>
      </c>
      <c r="H192" s="155" t="s">
        <v>524</v>
      </c>
      <c r="I192" s="97" t="s">
        <v>523</v>
      </c>
      <c r="J192" s="207">
        <v>1391428</v>
      </c>
      <c r="K192" s="100">
        <v>1469637</v>
      </c>
      <c r="L192" s="99">
        <v>1429547</v>
      </c>
      <c r="M192" s="97">
        <v>100</v>
      </c>
      <c r="N192" s="101">
        <v>100</v>
      </c>
      <c r="O192" s="106">
        <v>100</v>
      </c>
      <c r="P192" s="102" t="s">
        <v>522</v>
      </c>
      <c r="Q192" s="196">
        <v>9631802</v>
      </c>
      <c r="R192" s="97">
        <v>19</v>
      </c>
      <c r="S192" s="197">
        <v>9631802</v>
      </c>
      <c r="T192" s="264">
        <f t="shared" si="4"/>
        <v>11101439</v>
      </c>
      <c r="U192" s="263">
        <v>302</v>
      </c>
      <c r="V192" s="13" t="s">
        <v>521</v>
      </c>
      <c r="W192" s="13" t="s">
        <v>190</v>
      </c>
      <c r="X192" s="13">
        <v>100</v>
      </c>
      <c r="Y192" s="38">
        <v>70</v>
      </c>
      <c r="Z192" s="11">
        <v>6691215</v>
      </c>
      <c r="AA192" s="40" t="s">
        <v>520</v>
      </c>
      <c r="AB192" s="39" t="s">
        <v>5</v>
      </c>
      <c r="AC192" s="275" t="s">
        <v>519</v>
      </c>
      <c r="AD192" s="295">
        <f t="shared" si="5"/>
        <v>36759.731788079473</v>
      </c>
      <c r="AE192" s="6"/>
      <c r="AF192" s="6"/>
    </row>
    <row r="193" spans="1:32" ht="30.75" customHeight="1">
      <c r="A193" s="95">
        <v>189</v>
      </c>
      <c r="B193" s="95">
        <v>46268</v>
      </c>
      <c r="C193" s="95" t="s">
        <v>518</v>
      </c>
      <c r="D193" s="95" t="s">
        <v>91</v>
      </c>
      <c r="E193" s="154" t="s">
        <v>15</v>
      </c>
      <c r="F193" s="111" t="s">
        <v>517</v>
      </c>
      <c r="G193" s="97" t="s">
        <v>516</v>
      </c>
      <c r="H193" s="155" t="s">
        <v>87</v>
      </c>
      <c r="I193" s="162" t="s">
        <v>86</v>
      </c>
      <c r="J193" s="222">
        <v>1376608</v>
      </c>
      <c r="K193" s="138">
        <v>1463241</v>
      </c>
      <c r="L193" s="108">
        <v>600000</v>
      </c>
      <c r="M193" s="98"/>
      <c r="N193" s="98">
        <v>100</v>
      </c>
      <c r="O193" s="98">
        <v>40</v>
      </c>
      <c r="P193" s="112"/>
      <c r="Q193" s="221">
        <v>10281534</v>
      </c>
      <c r="R193" s="139">
        <v>20</v>
      </c>
      <c r="S193" s="200">
        <v>10281534</v>
      </c>
      <c r="T193" s="264">
        <f t="shared" si="4"/>
        <v>11744775</v>
      </c>
      <c r="U193" s="263">
        <v>550</v>
      </c>
      <c r="V193" s="15" t="s">
        <v>327</v>
      </c>
      <c r="W193" s="15" t="s">
        <v>11</v>
      </c>
      <c r="X193" s="15">
        <v>100</v>
      </c>
      <c r="Y193" s="15">
        <v>46</v>
      </c>
      <c r="Z193" s="11">
        <v>7100000</v>
      </c>
      <c r="AA193" s="14"/>
      <c r="AB193" s="13" t="s">
        <v>5</v>
      </c>
      <c r="AC193" s="269" t="s">
        <v>515</v>
      </c>
      <c r="AD193" s="295">
        <f t="shared" si="5"/>
        <v>21354.136363636364</v>
      </c>
      <c r="AE193" s="6"/>
      <c r="AF193" s="6"/>
    </row>
    <row r="194" spans="1:32" ht="30.75" customHeight="1">
      <c r="A194" s="95">
        <v>190</v>
      </c>
      <c r="B194" s="223">
        <v>44136</v>
      </c>
      <c r="C194" s="95" t="s">
        <v>514</v>
      </c>
      <c r="D194" s="95" t="s">
        <v>65</v>
      </c>
      <c r="E194" s="95" t="s">
        <v>73</v>
      </c>
      <c r="F194" s="111" t="s">
        <v>513</v>
      </c>
      <c r="G194" s="245" t="s">
        <v>512</v>
      </c>
      <c r="H194" s="98" t="s">
        <v>511</v>
      </c>
      <c r="I194" s="97" t="s">
        <v>201</v>
      </c>
      <c r="J194" s="207">
        <v>1327114</v>
      </c>
      <c r="K194" s="100">
        <v>1452940.47</v>
      </c>
      <c r="L194" s="99">
        <v>500000</v>
      </c>
      <c r="M194" s="97"/>
      <c r="N194" s="98">
        <v>100</v>
      </c>
      <c r="O194" s="97">
        <v>34.412999999999997</v>
      </c>
      <c r="P194" s="112"/>
      <c r="Q194" s="196">
        <v>7374167</v>
      </c>
      <c r="R194" s="97">
        <v>18</v>
      </c>
      <c r="S194" s="197">
        <v>7374167</v>
      </c>
      <c r="T194" s="264">
        <f t="shared" si="4"/>
        <v>8827107.4700000007</v>
      </c>
      <c r="U194" s="263">
        <v>337</v>
      </c>
      <c r="V194" s="15" t="s">
        <v>510</v>
      </c>
      <c r="W194" s="15" t="s">
        <v>58</v>
      </c>
      <c r="X194" s="13">
        <v>100</v>
      </c>
      <c r="Y194" s="15">
        <v>100</v>
      </c>
      <c r="Z194" s="11">
        <v>7301000</v>
      </c>
      <c r="AA194" s="14">
        <v>61</v>
      </c>
      <c r="AB194" s="15" t="s">
        <v>31</v>
      </c>
      <c r="AC194" s="272" t="s">
        <v>10</v>
      </c>
      <c r="AD194" s="295">
        <f t="shared" si="5"/>
        <v>26193.197240356087</v>
      </c>
      <c r="AE194" s="6"/>
      <c r="AF194" s="6"/>
    </row>
    <row r="195" spans="1:32" ht="30.75" customHeight="1">
      <c r="A195" s="95">
        <v>191</v>
      </c>
      <c r="B195" s="95">
        <v>43066</v>
      </c>
      <c r="C195" s="137" t="s">
        <v>509</v>
      </c>
      <c r="D195" s="137" t="s">
        <v>234</v>
      </c>
      <c r="E195" s="95" t="s">
        <v>15</v>
      </c>
      <c r="F195" s="135" t="s">
        <v>508</v>
      </c>
      <c r="G195" s="182" t="s">
        <v>507</v>
      </c>
      <c r="H195" s="98" t="s">
        <v>506</v>
      </c>
      <c r="I195" s="97" t="s">
        <v>505</v>
      </c>
      <c r="J195" s="207">
        <v>1374429</v>
      </c>
      <c r="K195" s="100">
        <v>1443362</v>
      </c>
      <c r="L195" s="99">
        <v>1441200</v>
      </c>
      <c r="M195" s="97"/>
      <c r="N195" s="106">
        <v>100</v>
      </c>
      <c r="O195" s="97">
        <v>100</v>
      </c>
      <c r="P195" s="102"/>
      <c r="Q195" s="196">
        <v>12980080</v>
      </c>
      <c r="R195" s="97">
        <v>26</v>
      </c>
      <c r="S195" s="110">
        <v>12980080</v>
      </c>
      <c r="T195" s="264">
        <f t="shared" si="4"/>
        <v>14423442</v>
      </c>
      <c r="U195" s="263">
        <v>421</v>
      </c>
      <c r="V195" s="15" t="s">
        <v>504</v>
      </c>
      <c r="W195" s="15" t="s">
        <v>285</v>
      </c>
      <c r="X195" s="13">
        <v>100</v>
      </c>
      <c r="Y195" s="15">
        <v>90</v>
      </c>
      <c r="Z195" s="11">
        <v>11639258</v>
      </c>
      <c r="AA195" s="40" t="s">
        <v>503</v>
      </c>
      <c r="AB195" s="39" t="s">
        <v>31</v>
      </c>
      <c r="AC195" s="271" t="s">
        <v>177</v>
      </c>
      <c r="AD195" s="295">
        <f t="shared" si="5"/>
        <v>34259.957244655583</v>
      </c>
      <c r="AE195" s="6"/>
      <c r="AF195" s="6"/>
    </row>
    <row r="196" spans="1:32" s="22" customFormat="1" ht="30.75" customHeight="1">
      <c r="A196" s="95">
        <v>192</v>
      </c>
      <c r="B196" s="95">
        <v>46255</v>
      </c>
      <c r="C196" s="95" t="s">
        <v>502</v>
      </c>
      <c r="D196" s="95" t="s">
        <v>501</v>
      </c>
      <c r="E196" s="95" t="s">
        <v>500</v>
      </c>
      <c r="F196" s="111" t="s">
        <v>499</v>
      </c>
      <c r="G196" s="227" t="s">
        <v>498</v>
      </c>
      <c r="H196" s="158" t="s">
        <v>497</v>
      </c>
      <c r="I196" s="159" t="s">
        <v>496</v>
      </c>
      <c r="J196" s="222">
        <v>1376044</v>
      </c>
      <c r="K196" s="118">
        <v>1440899</v>
      </c>
      <c r="L196" s="119"/>
      <c r="M196" s="120"/>
      <c r="N196" s="120">
        <v>85</v>
      </c>
      <c r="O196" s="120"/>
      <c r="P196" s="112"/>
      <c r="Q196" s="221">
        <v>6217349</v>
      </c>
      <c r="R196" s="117">
        <v>14</v>
      </c>
      <c r="S196" s="200">
        <v>6217349</v>
      </c>
      <c r="T196" s="264">
        <f t="shared" si="4"/>
        <v>7658248</v>
      </c>
      <c r="U196" s="263">
        <v>680</v>
      </c>
      <c r="V196" s="27" t="s">
        <v>495</v>
      </c>
      <c r="W196" s="27" t="s">
        <v>11</v>
      </c>
      <c r="X196" s="27">
        <v>100</v>
      </c>
      <c r="Y196" s="29">
        <v>100</v>
      </c>
      <c r="Z196" s="25">
        <v>6180035</v>
      </c>
      <c r="AA196" s="14"/>
      <c r="AB196" s="13" t="s">
        <v>84</v>
      </c>
      <c r="AC196" s="269" t="s">
        <v>494</v>
      </c>
      <c r="AD196" s="295">
        <f t="shared" si="5"/>
        <v>11262.129411764707</v>
      </c>
      <c r="AE196" s="23"/>
      <c r="AF196" s="23"/>
    </row>
    <row r="197" spans="1:32" ht="30.75" customHeight="1">
      <c r="A197" s="95">
        <v>193</v>
      </c>
      <c r="B197" s="95">
        <v>46275</v>
      </c>
      <c r="C197" s="95" t="s">
        <v>493</v>
      </c>
      <c r="D197" s="95" t="s">
        <v>65</v>
      </c>
      <c r="E197" s="95" t="s">
        <v>492</v>
      </c>
      <c r="F197" s="111" t="s">
        <v>491</v>
      </c>
      <c r="G197" s="182" t="s">
        <v>490</v>
      </c>
      <c r="H197" s="122" t="s">
        <v>322</v>
      </c>
      <c r="I197" s="122" t="s">
        <v>489</v>
      </c>
      <c r="J197" s="222">
        <v>1372777</v>
      </c>
      <c r="K197" s="138">
        <v>1440375.95</v>
      </c>
      <c r="L197" s="108"/>
      <c r="M197" s="98"/>
      <c r="N197" s="101">
        <v>70</v>
      </c>
      <c r="O197" s="98"/>
      <c r="P197" s="112"/>
      <c r="Q197" s="221">
        <v>9640729</v>
      </c>
      <c r="R197" s="139">
        <v>20</v>
      </c>
      <c r="S197" s="200">
        <v>9640729</v>
      </c>
      <c r="T197" s="264">
        <f t="shared" ref="T197:T260" si="6">K197+S197</f>
        <v>11081104.949999999</v>
      </c>
      <c r="U197" s="263">
        <v>649</v>
      </c>
      <c r="V197" s="15" t="s">
        <v>153</v>
      </c>
      <c r="W197" s="15" t="s">
        <v>11</v>
      </c>
      <c r="X197" s="13">
        <v>80</v>
      </c>
      <c r="Y197" s="13">
        <v>67</v>
      </c>
      <c r="Z197" s="11">
        <v>6447000</v>
      </c>
      <c r="AA197" s="14"/>
      <c r="AB197" s="13" t="s">
        <v>5</v>
      </c>
      <c r="AC197" s="271"/>
      <c r="AD197" s="295">
        <f t="shared" si="5"/>
        <v>17074.121648690292</v>
      </c>
      <c r="AE197" s="6"/>
      <c r="AF197" s="6"/>
    </row>
    <row r="198" spans="1:32" ht="30.75" customHeight="1">
      <c r="A198" s="95">
        <v>194</v>
      </c>
      <c r="B198" s="95">
        <v>46272</v>
      </c>
      <c r="C198" s="95" t="s">
        <v>488</v>
      </c>
      <c r="D198" s="95" t="s">
        <v>65</v>
      </c>
      <c r="E198" s="95" t="s">
        <v>15</v>
      </c>
      <c r="F198" s="111" t="s">
        <v>487</v>
      </c>
      <c r="G198" s="182" t="s">
        <v>486</v>
      </c>
      <c r="H198" s="122" t="s">
        <v>322</v>
      </c>
      <c r="I198" s="122" t="s">
        <v>139</v>
      </c>
      <c r="J198" s="222">
        <v>1372777</v>
      </c>
      <c r="K198" s="138">
        <v>1440180.89</v>
      </c>
      <c r="L198" s="108">
        <v>400000</v>
      </c>
      <c r="M198" s="98"/>
      <c r="N198" s="101">
        <v>80</v>
      </c>
      <c r="O198" s="101">
        <v>27</v>
      </c>
      <c r="P198" s="112"/>
      <c r="Q198" s="221">
        <v>12251983</v>
      </c>
      <c r="R198" s="139">
        <v>25</v>
      </c>
      <c r="S198" s="200">
        <v>12251983</v>
      </c>
      <c r="T198" s="264">
        <f t="shared" si="6"/>
        <v>13692163.890000001</v>
      </c>
      <c r="U198" s="263">
        <v>491</v>
      </c>
      <c r="V198" s="15" t="s">
        <v>485</v>
      </c>
      <c r="W198" s="15" t="s">
        <v>484</v>
      </c>
      <c r="X198" s="15">
        <v>40</v>
      </c>
      <c r="Y198" s="15">
        <v>25</v>
      </c>
      <c r="Z198" s="11">
        <v>3029000</v>
      </c>
      <c r="AA198" s="14"/>
      <c r="AB198" s="13" t="s">
        <v>5</v>
      </c>
      <c r="AC198" s="269" t="s">
        <v>483</v>
      </c>
      <c r="AD198" s="295">
        <f t="shared" ref="AD198:AD261" si="7">T198/U198</f>
        <v>27886.280835030549</v>
      </c>
      <c r="AE198" s="6"/>
      <c r="AF198" s="6"/>
    </row>
    <row r="199" spans="1:32" ht="30.75" customHeight="1">
      <c r="A199" s="95">
        <v>195</v>
      </c>
      <c r="B199" s="95">
        <v>46273</v>
      </c>
      <c r="C199" s="95" t="s">
        <v>482</v>
      </c>
      <c r="D199" s="95" t="s">
        <v>65</v>
      </c>
      <c r="E199" s="95" t="s">
        <v>405</v>
      </c>
      <c r="F199" s="111" t="s">
        <v>481</v>
      </c>
      <c r="G199" s="227" t="s">
        <v>480</v>
      </c>
      <c r="H199" s="122" t="s">
        <v>479</v>
      </c>
      <c r="I199" s="122" t="s">
        <v>478</v>
      </c>
      <c r="J199" s="222">
        <v>1372776</v>
      </c>
      <c r="K199" s="118">
        <v>1438746.19</v>
      </c>
      <c r="L199" s="108"/>
      <c r="M199" s="98"/>
      <c r="N199" s="101">
        <v>50</v>
      </c>
      <c r="O199" s="98"/>
      <c r="P199" s="112"/>
      <c r="Q199" s="221">
        <v>8017700</v>
      </c>
      <c r="R199" s="139">
        <v>18</v>
      </c>
      <c r="S199" s="200">
        <v>8017700</v>
      </c>
      <c r="T199" s="264">
        <f t="shared" si="6"/>
        <v>9456446.1899999995</v>
      </c>
      <c r="U199" s="263">
        <v>650</v>
      </c>
      <c r="V199" s="15" t="s">
        <v>76</v>
      </c>
      <c r="W199" s="15" t="s">
        <v>11</v>
      </c>
      <c r="X199" s="15">
        <v>85</v>
      </c>
      <c r="Y199" s="15">
        <v>62</v>
      </c>
      <c r="Z199" s="11">
        <v>4983000</v>
      </c>
      <c r="AA199" s="14"/>
      <c r="AB199" s="13" t="s">
        <v>31</v>
      </c>
      <c r="AC199" s="269" t="s">
        <v>477</v>
      </c>
      <c r="AD199" s="295">
        <f t="shared" si="7"/>
        <v>14548.378753846153</v>
      </c>
      <c r="AE199" s="6"/>
      <c r="AF199" s="6"/>
    </row>
    <row r="200" spans="1:32" ht="30.75" customHeight="1">
      <c r="A200" s="95">
        <v>196</v>
      </c>
      <c r="B200" s="95">
        <v>43033</v>
      </c>
      <c r="C200" s="95" t="s">
        <v>476</v>
      </c>
      <c r="D200" s="95" t="s">
        <v>475</v>
      </c>
      <c r="E200" s="95" t="s">
        <v>462</v>
      </c>
      <c r="F200" s="135" t="s">
        <v>474</v>
      </c>
      <c r="G200" s="169" t="s">
        <v>460</v>
      </c>
      <c r="H200" s="98" t="s">
        <v>459</v>
      </c>
      <c r="I200" s="97" t="s">
        <v>458</v>
      </c>
      <c r="J200" s="207">
        <v>1373904</v>
      </c>
      <c r="K200" s="100">
        <v>1434775</v>
      </c>
      <c r="L200" s="99">
        <v>1148000</v>
      </c>
      <c r="M200" s="97"/>
      <c r="N200" s="101">
        <v>100</v>
      </c>
      <c r="O200" s="106">
        <v>100</v>
      </c>
      <c r="P200" s="102" t="s">
        <v>473</v>
      </c>
      <c r="Q200" s="196">
        <v>14523581</v>
      </c>
      <c r="R200" s="97">
        <v>23</v>
      </c>
      <c r="S200" s="110">
        <v>14523581</v>
      </c>
      <c r="T200" s="264">
        <f t="shared" si="6"/>
        <v>15958356</v>
      </c>
      <c r="U200" s="263">
        <v>900</v>
      </c>
      <c r="V200" s="13" t="s">
        <v>472</v>
      </c>
      <c r="W200" s="12" t="s">
        <v>190</v>
      </c>
      <c r="X200" s="13">
        <v>100</v>
      </c>
      <c r="Y200" s="13">
        <v>79</v>
      </c>
      <c r="Z200" s="11">
        <v>11484603</v>
      </c>
      <c r="AA200" s="40" t="s">
        <v>471</v>
      </c>
      <c r="AB200" s="42" t="s">
        <v>31</v>
      </c>
      <c r="AC200" s="270" t="s">
        <v>207</v>
      </c>
      <c r="AD200" s="295">
        <f t="shared" si="7"/>
        <v>17731.506666666668</v>
      </c>
      <c r="AE200" s="6"/>
      <c r="AF200" s="6"/>
    </row>
    <row r="201" spans="1:32" ht="30.75" customHeight="1">
      <c r="A201" s="95">
        <v>197</v>
      </c>
      <c r="B201" s="95">
        <v>44120</v>
      </c>
      <c r="C201" s="105" t="s">
        <v>470</v>
      </c>
      <c r="D201" s="105" t="s">
        <v>91</v>
      </c>
      <c r="E201" s="171" t="s">
        <v>453</v>
      </c>
      <c r="F201" s="111" t="s">
        <v>469</v>
      </c>
      <c r="G201" s="97" t="s">
        <v>468</v>
      </c>
      <c r="H201" s="155" t="s">
        <v>467</v>
      </c>
      <c r="I201" s="97" t="s">
        <v>466</v>
      </c>
      <c r="J201" s="207">
        <v>1375728</v>
      </c>
      <c r="K201" s="100">
        <v>1432972</v>
      </c>
      <c r="L201" s="99">
        <v>163000</v>
      </c>
      <c r="M201" s="97"/>
      <c r="N201" s="101">
        <v>70</v>
      </c>
      <c r="O201" s="97">
        <v>12</v>
      </c>
      <c r="P201" s="112"/>
      <c r="Q201" s="196">
        <v>7023647</v>
      </c>
      <c r="R201" s="97">
        <v>17</v>
      </c>
      <c r="S201" s="197">
        <v>7023647</v>
      </c>
      <c r="T201" s="264">
        <f t="shared" si="6"/>
        <v>8456619</v>
      </c>
      <c r="U201" s="263">
        <v>526</v>
      </c>
      <c r="V201" s="15" t="s">
        <v>465</v>
      </c>
      <c r="W201" s="15" t="s">
        <v>58</v>
      </c>
      <c r="X201" s="15">
        <v>80</v>
      </c>
      <c r="Y201" s="15">
        <v>25</v>
      </c>
      <c r="Z201" s="11">
        <v>2300000</v>
      </c>
      <c r="AA201" s="14"/>
      <c r="AB201" s="15" t="s">
        <v>84</v>
      </c>
      <c r="AC201" s="269" t="s">
        <v>464</v>
      </c>
      <c r="AD201" s="295">
        <f t="shared" si="7"/>
        <v>16077.222433460076</v>
      </c>
      <c r="AE201" s="6"/>
      <c r="AF201" s="6"/>
    </row>
    <row r="202" spans="1:32" ht="30.75" customHeight="1">
      <c r="A202" s="95">
        <v>198</v>
      </c>
      <c r="B202" s="95">
        <v>43031</v>
      </c>
      <c r="C202" s="95" t="s">
        <v>463</v>
      </c>
      <c r="D202" s="95" t="s">
        <v>269</v>
      </c>
      <c r="E202" s="154" t="s">
        <v>462</v>
      </c>
      <c r="F202" s="135" t="s">
        <v>461</v>
      </c>
      <c r="G202" s="97" t="s">
        <v>460</v>
      </c>
      <c r="H202" s="155" t="s">
        <v>459</v>
      </c>
      <c r="I202" s="98" t="s">
        <v>458</v>
      </c>
      <c r="J202" s="207">
        <v>1366184</v>
      </c>
      <c r="K202" s="138">
        <v>1432583</v>
      </c>
      <c r="L202" s="108">
        <v>1146000</v>
      </c>
      <c r="M202" s="98"/>
      <c r="N202" s="101">
        <v>100</v>
      </c>
      <c r="O202" s="101">
        <v>100</v>
      </c>
      <c r="P202" s="102" t="s">
        <v>457</v>
      </c>
      <c r="Q202" s="199">
        <v>13673215</v>
      </c>
      <c r="R202" s="98">
        <v>22</v>
      </c>
      <c r="S202" s="200">
        <v>13673215</v>
      </c>
      <c r="T202" s="264">
        <f t="shared" si="6"/>
        <v>15105798</v>
      </c>
      <c r="U202" s="263">
        <v>1000</v>
      </c>
      <c r="V202" s="12" t="s">
        <v>456</v>
      </c>
      <c r="W202" s="12" t="s">
        <v>190</v>
      </c>
      <c r="X202" s="12">
        <v>100</v>
      </c>
      <c r="Y202" s="12">
        <v>100</v>
      </c>
      <c r="Z202" s="17">
        <v>12902967</v>
      </c>
      <c r="AA202" s="40" t="s">
        <v>455</v>
      </c>
      <c r="AB202" s="42" t="s">
        <v>5</v>
      </c>
      <c r="AC202" s="277" t="s">
        <v>367</v>
      </c>
      <c r="AD202" s="295">
        <f t="shared" si="7"/>
        <v>15105.798000000001</v>
      </c>
      <c r="AE202" s="6"/>
      <c r="AF202" s="6"/>
    </row>
    <row r="203" spans="1:32" s="22" customFormat="1" ht="30.75" customHeight="1">
      <c r="A203" s="95">
        <v>199</v>
      </c>
      <c r="B203" s="95">
        <v>46276</v>
      </c>
      <c r="C203" s="95" t="s">
        <v>454</v>
      </c>
      <c r="D203" s="95" t="s">
        <v>91</v>
      </c>
      <c r="E203" s="154" t="s">
        <v>453</v>
      </c>
      <c r="F203" s="111" t="s">
        <v>452</v>
      </c>
      <c r="G203" s="97" t="s">
        <v>451</v>
      </c>
      <c r="H203" s="155" t="s">
        <v>87</v>
      </c>
      <c r="I203" s="162" t="s">
        <v>86</v>
      </c>
      <c r="J203" s="222">
        <v>1376608</v>
      </c>
      <c r="K203" s="138">
        <v>1431086.72</v>
      </c>
      <c r="L203" s="108">
        <v>1050000</v>
      </c>
      <c r="M203" s="98"/>
      <c r="N203" s="98">
        <v>100</v>
      </c>
      <c r="O203" s="98">
        <v>73</v>
      </c>
      <c r="P203" s="112"/>
      <c r="Q203" s="221">
        <v>6776935</v>
      </c>
      <c r="R203" s="139">
        <v>14</v>
      </c>
      <c r="S203" s="200">
        <v>6776935</v>
      </c>
      <c r="T203" s="264">
        <f t="shared" si="6"/>
        <v>8208021.7199999997</v>
      </c>
      <c r="U203" s="263">
        <v>450</v>
      </c>
      <c r="V203" s="15" t="s">
        <v>450</v>
      </c>
      <c r="W203" s="15" t="s">
        <v>11</v>
      </c>
      <c r="X203" s="15">
        <v>100</v>
      </c>
      <c r="Y203" s="15">
        <v>25</v>
      </c>
      <c r="Z203" s="11">
        <v>1300000</v>
      </c>
      <c r="AA203" s="14"/>
      <c r="AB203" s="13" t="s">
        <v>5</v>
      </c>
      <c r="AC203" s="272" t="s">
        <v>10</v>
      </c>
      <c r="AD203" s="295">
        <f t="shared" si="7"/>
        <v>18240.048266666665</v>
      </c>
      <c r="AE203" s="23"/>
      <c r="AF203" s="23"/>
    </row>
    <row r="204" spans="1:32" ht="30.75" customHeight="1">
      <c r="A204" s="95">
        <v>200</v>
      </c>
      <c r="B204" s="95">
        <v>45157</v>
      </c>
      <c r="C204" s="95" t="s">
        <v>449</v>
      </c>
      <c r="D204" s="95" t="s">
        <v>448</v>
      </c>
      <c r="E204" s="154" t="s">
        <v>447</v>
      </c>
      <c r="F204" s="111" t="s">
        <v>446</v>
      </c>
      <c r="G204" s="97" t="s">
        <v>445</v>
      </c>
      <c r="H204" s="155" t="s">
        <v>444</v>
      </c>
      <c r="I204" s="97" t="s">
        <v>443</v>
      </c>
      <c r="J204" s="207">
        <v>1280414</v>
      </c>
      <c r="K204" s="100">
        <v>1426932</v>
      </c>
      <c r="L204" s="202">
        <v>0</v>
      </c>
      <c r="M204" s="106"/>
      <c r="N204" s="101">
        <v>30</v>
      </c>
      <c r="O204" s="97"/>
      <c r="P204" s="112"/>
      <c r="Q204" s="196">
        <v>4262527</v>
      </c>
      <c r="R204" s="97">
        <v>10</v>
      </c>
      <c r="S204" s="197">
        <v>4262527</v>
      </c>
      <c r="T204" s="264">
        <f t="shared" si="6"/>
        <v>5689459</v>
      </c>
      <c r="U204" s="263">
        <v>290</v>
      </c>
      <c r="V204" s="15" t="s">
        <v>442</v>
      </c>
      <c r="W204" s="15" t="s">
        <v>58</v>
      </c>
      <c r="X204" s="13">
        <v>90</v>
      </c>
      <c r="Y204" s="15">
        <v>70</v>
      </c>
      <c r="Z204" s="11">
        <v>2987778</v>
      </c>
      <c r="AA204" s="14"/>
      <c r="AB204" s="15" t="s">
        <v>5</v>
      </c>
      <c r="AC204" s="275" t="s">
        <v>441</v>
      </c>
      <c r="AD204" s="295">
        <f t="shared" si="7"/>
        <v>19618.824137931035</v>
      </c>
      <c r="AE204" s="6"/>
      <c r="AF204" s="6"/>
    </row>
    <row r="205" spans="1:32" ht="30.75" customHeight="1">
      <c r="A205" s="95">
        <v>201</v>
      </c>
      <c r="B205" s="95">
        <v>46236</v>
      </c>
      <c r="C205" s="95" t="s">
        <v>440</v>
      </c>
      <c r="D205" s="95" t="s">
        <v>132</v>
      </c>
      <c r="E205" s="95" t="s">
        <v>439</v>
      </c>
      <c r="F205" s="111" t="s">
        <v>438</v>
      </c>
      <c r="G205" s="246" t="s">
        <v>427</v>
      </c>
      <c r="H205" s="98" t="s">
        <v>421</v>
      </c>
      <c r="I205" s="162" t="s">
        <v>127</v>
      </c>
      <c r="J205" s="222">
        <v>1409172</v>
      </c>
      <c r="K205" s="138">
        <v>1407251</v>
      </c>
      <c r="L205" s="108">
        <v>1406489</v>
      </c>
      <c r="M205" s="98"/>
      <c r="N205" s="98">
        <v>100</v>
      </c>
      <c r="O205" s="98">
        <v>99</v>
      </c>
      <c r="P205" s="112"/>
      <c r="Q205" s="221">
        <v>4696499</v>
      </c>
      <c r="R205" s="113">
        <v>11</v>
      </c>
      <c r="S205" s="200">
        <v>4696499</v>
      </c>
      <c r="T205" s="264">
        <f t="shared" si="6"/>
        <v>6103750</v>
      </c>
      <c r="U205" s="263">
        <v>180</v>
      </c>
      <c r="V205" s="15" t="s">
        <v>437</v>
      </c>
      <c r="W205" s="15" t="s">
        <v>11</v>
      </c>
      <c r="X205" s="15">
        <v>60</v>
      </c>
      <c r="Y205" s="15">
        <v>29</v>
      </c>
      <c r="Z205" s="11">
        <v>1213100</v>
      </c>
      <c r="AA205" s="14"/>
      <c r="AB205" s="15" t="s">
        <v>5</v>
      </c>
      <c r="AC205" s="271" t="s">
        <v>436</v>
      </c>
      <c r="AD205" s="295">
        <f t="shared" si="7"/>
        <v>33909.722222222219</v>
      </c>
      <c r="AE205" s="6"/>
      <c r="AF205" s="6"/>
    </row>
    <row r="206" spans="1:32" s="22" customFormat="1" ht="30.75" customHeight="1">
      <c r="A206" s="95">
        <v>202</v>
      </c>
      <c r="B206" s="95">
        <v>46248</v>
      </c>
      <c r="C206" s="95" t="s">
        <v>435</v>
      </c>
      <c r="D206" s="95" t="s">
        <v>132</v>
      </c>
      <c r="E206" s="95" t="s">
        <v>15</v>
      </c>
      <c r="F206" s="111" t="s">
        <v>434</v>
      </c>
      <c r="G206" s="155" t="s">
        <v>427</v>
      </c>
      <c r="H206" s="98" t="s">
        <v>433</v>
      </c>
      <c r="I206" s="162" t="s">
        <v>19</v>
      </c>
      <c r="J206" s="222">
        <v>1409172</v>
      </c>
      <c r="K206" s="138">
        <v>1406903</v>
      </c>
      <c r="L206" s="108">
        <v>344000</v>
      </c>
      <c r="M206" s="98"/>
      <c r="N206" s="98">
        <v>70</v>
      </c>
      <c r="O206" s="98">
        <v>24</v>
      </c>
      <c r="P206" s="112"/>
      <c r="Q206" s="221">
        <v>15091910</v>
      </c>
      <c r="R206" s="139">
        <v>25</v>
      </c>
      <c r="S206" s="200">
        <v>15091910</v>
      </c>
      <c r="T206" s="264">
        <f t="shared" si="6"/>
        <v>16498813</v>
      </c>
      <c r="U206" s="263">
        <v>995</v>
      </c>
      <c r="V206" s="15" t="s">
        <v>432</v>
      </c>
      <c r="W206" s="15" t="s">
        <v>53</v>
      </c>
      <c r="X206" s="15">
        <v>0</v>
      </c>
      <c r="Y206" s="15">
        <v>0</v>
      </c>
      <c r="Z206" s="11">
        <v>0</v>
      </c>
      <c r="AA206" s="14"/>
      <c r="AB206" s="13" t="s">
        <v>5</v>
      </c>
      <c r="AC206" s="271" t="s">
        <v>431</v>
      </c>
      <c r="AD206" s="295">
        <f t="shared" si="7"/>
        <v>16581.721608040199</v>
      </c>
      <c r="AE206" s="23"/>
      <c r="AF206" s="23"/>
    </row>
    <row r="207" spans="1:32" s="22" customFormat="1" ht="30.75" customHeight="1">
      <c r="A207" s="95">
        <v>203</v>
      </c>
      <c r="B207" s="95">
        <v>46237</v>
      </c>
      <c r="C207" s="95" t="s">
        <v>430</v>
      </c>
      <c r="D207" s="95" t="s">
        <v>132</v>
      </c>
      <c r="E207" s="95" t="s">
        <v>429</v>
      </c>
      <c r="F207" s="111" t="s">
        <v>428</v>
      </c>
      <c r="G207" s="98" t="s">
        <v>427</v>
      </c>
      <c r="H207" s="98" t="s">
        <v>421</v>
      </c>
      <c r="I207" s="247" t="s">
        <v>127</v>
      </c>
      <c r="J207" s="108">
        <v>1409172</v>
      </c>
      <c r="K207" s="193">
        <v>1405505</v>
      </c>
      <c r="L207" s="108">
        <v>940000</v>
      </c>
      <c r="M207" s="98"/>
      <c r="N207" s="98">
        <v>90</v>
      </c>
      <c r="O207" s="198">
        <v>67</v>
      </c>
      <c r="P207" s="112"/>
      <c r="Q207" s="113">
        <v>11288320</v>
      </c>
      <c r="R207" s="248">
        <v>26</v>
      </c>
      <c r="S207" s="114">
        <v>11288320</v>
      </c>
      <c r="T207" s="264">
        <f t="shared" si="6"/>
        <v>12693825</v>
      </c>
      <c r="U207" s="263">
        <v>690</v>
      </c>
      <c r="V207" s="15" t="s">
        <v>27</v>
      </c>
      <c r="W207" s="15" t="s">
        <v>11</v>
      </c>
      <c r="X207" s="15">
        <v>90</v>
      </c>
      <c r="Y207" s="15">
        <v>47</v>
      </c>
      <c r="Z207" s="48">
        <v>5274500</v>
      </c>
      <c r="AA207" s="14"/>
      <c r="AB207" s="13" t="s">
        <v>31</v>
      </c>
      <c r="AC207" s="284" t="s">
        <v>426</v>
      </c>
      <c r="AD207" s="295">
        <f t="shared" si="7"/>
        <v>18396.847826086956</v>
      </c>
      <c r="AE207" s="23"/>
      <c r="AF207" s="23"/>
    </row>
    <row r="208" spans="1:32" ht="30.75" customHeight="1">
      <c r="A208" s="95">
        <v>204</v>
      </c>
      <c r="B208" s="223">
        <v>46224</v>
      </c>
      <c r="C208" s="105" t="s">
        <v>425</v>
      </c>
      <c r="D208" s="95" t="s">
        <v>132</v>
      </c>
      <c r="E208" s="95" t="s">
        <v>424</v>
      </c>
      <c r="F208" s="111" t="s">
        <v>423</v>
      </c>
      <c r="G208" s="97" t="s">
        <v>422</v>
      </c>
      <c r="H208" s="98" t="s">
        <v>421</v>
      </c>
      <c r="I208" s="181" t="s">
        <v>127</v>
      </c>
      <c r="J208" s="108">
        <v>1409172</v>
      </c>
      <c r="K208" s="188">
        <v>1402778</v>
      </c>
      <c r="L208" s="99"/>
      <c r="M208" s="97"/>
      <c r="N208" s="101">
        <v>70</v>
      </c>
      <c r="O208" s="181"/>
      <c r="P208" s="112"/>
      <c r="Q208" s="113">
        <v>7410197</v>
      </c>
      <c r="R208" s="182">
        <v>19</v>
      </c>
      <c r="S208" s="114">
        <v>7410197</v>
      </c>
      <c r="T208" s="264">
        <f t="shared" si="6"/>
        <v>8812975</v>
      </c>
      <c r="U208" s="263">
        <v>485</v>
      </c>
      <c r="V208" s="15" t="s">
        <v>420</v>
      </c>
      <c r="W208" s="15" t="s">
        <v>11</v>
      </c>
      <c r="X208" s="15">
        <v>100</v>
      </c>
      <c r="Y208" s="15">
        <v>59</v>
      </c>
      <c r="Z208" s="48">
        <v>4383371</v>
      </c>
      <c r="AA208" s="14"/>
      <c r="AB208" s="15" t="s">
        <v>31</v>
      </c>
      <c r="AC208" s="271" t="s">
        <v>419</v>
      </c>
      <c r="AD208" s="295">
        <f t="shared" si="7"/>
        <v>18171.082474226805</v>
      </c>
      <c r="AE208" s="6"/>
      <c r="AF208" s="6"/>
    </row>
    <row r="209" spans="1:32" ht="30.75" customHeight="1">
      <c r="A209" s="95">
        <v>205</v>
      </c>
      <c r="B209" s="95">
        <v>42024</v>
      </c>
      <c r="C209" s="95" t="s">
        <v>418</v>
      </c>
      <c r="D209" s="95" t="s">
        <v>91</v>
      </c>
      <c r="E209" s="95" t="s">
        <v>15</v>
      </c>
      <c r="F209" s="135" t="s">
        <v>417</v>
      </c>
      <c r="G209" s="97" t="s">
        <v>416</v>
      </c>
      <c r="H209" s="98" t="s">
        <v>345</v>
      </c>
      <c r="I209" s="198" t="s">
        <v>344</v>
      </c>
      <c r="J209" s="99">
        <v>1400227</v>
      </c>
      <c r="K209" s="193">
        <v>1400214</v>
      </c>
      <c r="L209" s="108">
        <v>1396000</v>
      </c>
      <c r="M209" s="98"/>
      <c r="N209" s="101">
        <v>100</v>
      </c>
      <c r="O209" s="198">
        <v>100</v>
      </c>
      <c r="P209" s="102" t="s">
        <v>415</v>
      </c>
      <c r="Q209" s="98">
        <v>11096783</v>
      </c>
      <c r="R209" s="155">
        <v>75</v>
      </c>
      <c r="S209" s="114">
        <v>11096783</v>
      </c>
      <c r="T209" s="264">
        <f t="shared" si="6"/>
        <v>12496997</v>
      </c>
      <c r="U209" s="263">
        <v>750</v>
      </c>
      <c r="V209" s="12" t="s">
        <v>414</v>
      </c>
      <c r="W209" s="12" t="s">
        <v>190</v>
      </c>
      <c r="X209" s="12">
        <v>100</v>
      </c>
      <c r="Y209" s="13">
        <v>100</v>
      </c>
      <c r="Z209" s="49">
        <v>11084000</v>
      </c>
      <c r="AA209" s="40" t="s">
        <v>413</v>
      </c>
      <c r="AB209" s="42" t="s">
        <v>5</v>
      </c>
      <c r="AC209" s="269" t="s">
        <v>67</v>
      </c>
      <c r="AD209" s="295">
        <f t="shared" si="7"/>
        <v>16662.662666666667</v>
      </c>
      <c r="AE209" s="6"/>
      <c r="AF209" s="6"/>
    </row>
    <row r="210" spans="1:32" ht="30.75" customHeight="1">
      <c r="A210" s="95">
        <v>206</v>
      </c>
      <c r="B210" s="105">
        <v>42016</v>
      </c>
      <c r="C210" s="105" t="s">
        <v>412</v>
      </c>
      <c r="D210" s="105" t="s">
        <v>91</v>
      </c>
      <c r="E210" s="105" t="s">
        <v>196</v>
      </c>
      <c r="F210" s="135" t="s">
        <v>411</v>
      </c>
      <c r="G210" s="97" t="s">
        <v>410</v>
      </c>
      <c r="H210" s="198" t="s">
        <v>409</v>
      </c>
      <c r="I210" s="198" t="s">
        <v>408</v>
      </c>
      <c r="J210" s="99">
        <v>1400227</v>
      </c>
      <c r="K210" s="193">
        <v>1399227</v>
      </c>
      <c r="L210" s="108">
        <v>1397000</v>
      </c>
      <c r="M210" s="98"/>
      <c r="N210" s="101">
        <v>100</v>
      </c>
      <c r="O210" s="249">
        <v>100</v>
      </c>
      <c r="P210" s="102"/>
      <c r="Q210" s="98">
        <v>16730210</v>
      </c>
      <c r="R210" s="155">
        <v>35</v>
      </c>
      <c r="S210" s="114">
        <v>16730210</v>
      </c>
      <c r="T210" s="264">
        <f t="shared" si="6"/>
        <v>18129437</v>
      </c>
      <c r="U210" s="263">
        <v>750</v>
      </c>
      <c r="V210" s="16" t="s">
        <v>407</v>
      </c>
      <c r="W210" s="16" t="s">
        <v>190</v>
      </c>
      <c r="X210" s="12">
        <v>100</v>
      </c>
      <c r="Y210" s="12">
        <v>100</v>
      </c>
      <c r="Z210" s="49">
        <v>16453000</v>
      </c>
      <c r="AA210" s="40" t="s">
        <v>383</v>
      </c>
      <c r="AB210" s="42" t="s">
        <v>5</v>
      </c>
      <c r="AC210" s="272" t="s">
        <v>67</v>
      </c>
      <c r="AD210" s="295">
        <f t="shared" si="7"/>
        <v>24172.582666666665</v>
      </c>
      <c r="AE210" s="6"/>
      <c r="AF210" s="6"/>
    </row>
    <row r="211" spans="1:32" s="22" customFormat="1" ht="30.75" customHeight="1">
      <c r="A211" s="95">
        <v>207</v>
      </c>
      <c r="B211" s="95">
        <v>43043</v>
      </c>
      <c r="C211" s="95" t="s">
        <v>406</v>
      </c>
      <c r="D211" s="95" t="s">
        <v>65</v>
      </c>
      <c r="E211" s="95" t="s">
        <v>405</v>
      </c>
      <c r="F211" s="135" t="s">
        <v>404</v>
      </c>
      <c r="G211" s="97" t="s">
        <v>403</v>
      </c>
      <c r="H211" s="98" t="s">
        <v>402</v>
      </c>
      <c r="I211" s="181" t="s">
        <v>401</v>
      </c>
      <c r="J211" s="99">
        <v>1391428</v>
      </c>
      <c r="K211" s="188">
        <v>1399057</v>
      </c>
      <c r="L211" s="99">
        <v>1367463</v>
      </c>
      <c r="M211" s="97"/>
      <c r="N211" s="101">
        <v>100</v>
      </c>
      <c r="O211" s="181">
        <v>98</v>
      </c>
      <c r="P211" s="102" t="s">
        <v>400</v>
      </c>
      <c r="Q211" s="125">
        <v>11949967</v>
      </c>
      <c r="R211" s="182">
        <v>20</v>
      </c>
      <c r="S211" s="110">
        <v>11949967</v>
      </c>
      <c r="T211" s="264">
        <f t="shared" si="6"/>
        <v>13349024</v>
      </c>
      <c r="U211" s="263">
        <v>700</v>
      </c>
      <c r="V211" s="13" t="s">
        <v>399</v>
      </c>
      <c r="W211" s="12" t="s">
        <v>190</v>
      </c>
      <c r="X211" s="13">
        <v>100</v>
      </c>
      <c r="Y211" s="13">
        <v>100</v>
      </c>
      <c r="Z211" s="48">
        <v>11900000</v>
      </c>
      <c r="AA211" s="40" t="s">
        <v>398</v>
      </c>
      <c r="AB211" s="15" t="s">
        <v>31</v>
      </c>
      <c r="AC211" s="272" t="s">
        <v>397</v>
      </c>
      <c r="AD211" s="295">
        <f t="shared" si="7"/>
        <v>19070.034285714286</v>
      </c>
      <c r="AE211" s="23"/>
      <c r="AF211" s="23"/>
    </row>
    <row r="212" spans="1:32" ht="30.75" customHeight="1">
      <c r="A212" s="95">
        <v>208</v>
      </c>
      <c r="B212" s="105">
        <v>42023</v>
      </c>
      <c r="C212" s="105" t="s">
        <v>396</v>
      </c>
      <c r="D212" s="95" t="s">
        <v>132</v>
      </c>
      <c r="E212" s="105" t="s">
        <v>131</v>
      </c>
      <c r="F212" s="135" t="s">
        <v>395</v>
      </c>
      <c r="G212" s="97" t="s">
        <v>394</v>
      </c>
      <c r="H212" s="198" t="s">
        <v>387</v>
      </c>
      <c r="I212" s="198" t="s">
        <v>386</v>
      </c>
      <c r="J212" s="99">
        <v>1399429</v>
      </c>
      <c r="K212" s="188">
        <v>1398701</v>
      </c>
      <c r="L212" s="99">
        <v>1331986</v>
      </c>
      <c r="M212" s="97"/>
      <c r="N212" s="106">
        <v>100</v>
      </c>
      <c r="O212" s="181">
        <v>95</v>
      </c>
      <c r="P212" s="102" t="s">
        <v>393</v>
      </c>
      <c r="Q212" s="97">
        <v>10498075</v>
      </c>
      <c r="R212" s="182">
        <v>75</v>
      </c>
      <c r="S212" s="110">
        <v>10498075</v>
      </c>
      <c r="T212" s="264">
        <f t="shared" si="6"/>
        <v>11896776</v>
      </c>
      <c r="U212" s="263">
        <v>700</v>
      </c>
      <c r="V212" s="15" t="s">
        <v>392</v>
      </c>
      <c r="W212" s="12" t="s">
        <v>190</v>
      </c>
      <c r="X212" s="13">
        <v>100</v>
      </c>
      <c r="Y212" s="13">
        <v>100</v>
      </c>
      <c r="Z212" s="48">
        <v>9988071</v>
      </c>
      <c r="AA212" s="40">
        <v>14</v>
      </c>
      <c r="AB212" s="39" t="s">
        <v>84</v>
      </c>
      <c r="AC212" s="270" t="s">
        <v>382</v>
      </c>
      <c r="AD212" s="295">
        <f t="shared" si="7"/>
        <v>16995.394285714287</v>
      </c>
      <c r="AE212" s="6"/>
      <c r="AF212" s="6"/>
    </row>
    <row r="213" spans="1:32" ht="30.75" customHeight="1">
      <c r="A213" s="95">
        <v>209</v>
      </c>
      <c r="B213" s="95">
        <v>42022</v>
      </c>
      <c r="C213" s="95" t="s">
        <v>391</v>
      </c>
      <c r="D213" s="95" t="s">
        <v>132</v>
      </c>
      <c r="E213" s="95" t="s">
        <v>390</v>
      </c>
      <c r="F213" s="135" t="s">
        <v>389</v>
      </c>
      <c r="G213" s="97" t="s">
        <v>388</v>
      </c>
      <c r="H213" s="198" t="s">
        <v>387</v>
      </c>
      <c r="I213" s="198" t="s">
        <v>386</v>
      </c>
      <c r="J213" s="99">
        <v>1399429</v>
      </c>
      <c r="K213" s="193">
        <v>1398697</v>
      </c>
      <c r="L213" s="149">
        <v>1389832</v>
      </c>
      <c r="M213" s="101"/>
      <c r="N213" s="101">
        <v>100</v>
      </c>
      <c r="O213" s="198">
        <v>100</v>
      </c>
      <c r="P213" s="102" t="s">
        <v>385</v>
      </c>
      <c r="Q213" s="98">
        <v>10280488</v>
      </c>
      <c r="R213" s="155">
        <v>26</v>
      </c>
      <c r="S213" s="114">
        <v>10280488</v>
      </c>
      <c r="T213" s="264">
        <f t="shared" si="6"/>
        <v>11679185</v>
      </c>
      <c r="U213" s="263">
        <v>896</v>
      </c>
      <c r="V213" s="16" t="s">
        <v>384</v>
      </c>
      <c r="W213" s="16" t="s">
        <v>190</v>
      </c>
      <c r="X213" s="12">
        <v>100</v>
      </c>
      <c r="Y213" s="12">
        <v>100</v>
      </c>
      <c r="Z213" s="52">
        <v>10032000</v>
      </c>
      <c r="AA213" s="40" t="s">
        <v>383</v>
      </c>
      <c r="AB213" s="51" t="s">
        <v>31</v>
      </c>
      <c r="AC213" s="287" t="s">
        <v>382</v>
      </c>
      <c r="AD213" s="295">
        <f t="shared" si="7"/>
        <v>13034.8046875</v>
      </c>
      <c r="AE213" s="6"/>
      <c r="AF213" s="6"/>
    </row>
    <row r="214" spans="1:32" s="22" customFormat="1" ht="30.75" customHeight="1">
      <c r="A214" s="95">
        <v>210</v>
      </c>
      <c r="B214" s="95">
        <v>43038</v>
      </c>
      <c r="C214" s="95" t="s">
        <v>381</v>
      </c>
      <c r="D214" s="95" t="s">
        <v>380</v>
      </c>
      <c r="E214" s="95" t="s">
        <v>15</v>
      </c>
      <c r="F214" s="96" t="s">
        <v>379</v>
      </c>
      <c r="G214" s="97" t="s">
        <v>378</v>
      </c>
      <c r="H214" s="98" t="s">
        <v>377</v>
      </c>
      <c r="I214" s="181" t="s">
        <v>376</v>
      </c>
      <c r="J214" s="99">
        <v>1398475</v>
      </c>
      <c r="K214" s="188">
        <v>1397395.86</v>
      </c>
      <c r="L214" s="99">
        <v>1264802</v>
      </c>
      <c r="M214" s="97"/>
      <c r="N214" s="101">
        <v>100</v>
      </c>
      <c r="O214" s="189">
        <v>100</v>
      </c>
      <c r="P214" s="102"/>
      <c r="Q214" s="125">
        <v>5950922</v>
      </c>
      <c r="R214" s="182">
        <v>11</v>
      </c>
      <c r="S214" s="110">
        <v>5950922</v>
      </c>
      <c r="T214" s="264">
        <f t="shared" si="6"/>
        <v>7348317.8600000003</v>
      </c>
      <c r="U214" s="263">
        <v>623</v>
      </c>
      <c r="V214" s="13" t="s">
        <v>375</v>
      </c>
      <c r="W214" s="12" t="s">
        <v>190</v>
      </c>
      <c r="X214" s="13">
        <v>100</v>
      </c>
      <c r="Y214" s="15">
        <v>100</v>
      </c>
      <c r="Z214" s="50">
        <v>5950576</v>
      </c>
      <c r="AA214" s="40" t="s">
        <v>374</v>
      </c>
      <c r="AB214" s="39" t="s">
        <v>5</v>
      </c>
      <c r="AC214" s="270" t="s">
        <v>207</v>
      </c>
      <c r="AD214" s="295">
        <f t="shared" si="7"/>
        <v>11795.052744783306</v>
      </c>
      <c r="AE214" s="23"/>
      <c r="AF214" s="23"/>
    </row>
    <row r="215" spans="1:32" s="22" customFormat="1" ht="30.75" customHeight="1">
      <c r="A215" s="95">
        <v>211</v>
      </c>
      <c r="B215" s="95">
        <v>42026</v>
      </c>
      <c r="C215" s="95" t="s">
        <v>373</v>
      </c>
      <c r="D215" s="95" t="s">
        <v>269</v>
      </c>
      <c r="E215" s="95" t="s">
        <v>372</v>
      </c>
      <c r="F215" s="135" t="s">
        <v>371</v>
      </c>
      <c r="G215" s="97" t="s">
        <v>370</v>
      </c>
      <c r="H215" s="98" t="s">
        <v>265</v>
      </c>
      <c r="I215" s="198" t="s">
        <v>192</v>
      </c>
      <c r="J215" s="99">
        <v>1374982</v>
      </c>
      <c r="K215" s="193">
        <v>1396966</v>
      </c>
      <c r="L215" s="108">
        <v>1096554</v>
      </c>
      <c r="M215" s="98"/>
      <c r="N215" s="101">
        <v>100</v>
      </c>
      <c r="O215" s="198">
        <v>72.44</v>
      </c>
      <c r="P215" s="102" t="s">
        <v>369</v>
      </c>
      <c r="Q215" s="98">
        <v>6418909</v>
      </c>
      <c r="R215" s="155">
        <v>12</v>
      </c>
      <c r="S215" s="114">
        <v>6418911</v>
      </c>
      <c r="T215" s="264">
        <f t="shared" si="6"/>
        <v>7815877</v>
      </c>
      <c r="U215" s="263">
        <v>511</v>
      </c>
      <c r="V215" s="12" t="s">
        <v>368</v>
      </c>
      <c r="W215" s="12" t="s">
        <v>190</v>
      </c>
      <c r="X215" s="12">
        <v>100</v>
      </c>
      <c r="Y215" s="12">
        <v>100</v>
      </c>
      <c r="Z215" s="49">
        <v>4700000</v>
      </c>
      <c r="AA215" s="40" t="s">
        <v>248</v>
      </c>
      <c r="AB215" s="42" t="s">
        <v>5</v>
      </c>
      <c r="AC215" s="271" t="s">
        <v>367</v>
      </c>
      <c r="AD215" s="295">
        <f t="shared" si="7"/>
        <v>15295.25831702544</v>
      </c>
      <c r="AE215" s="23"/>
      <c r="AF215" s="23"/>
    </row>
    <row r="216" spans="1:32" ht="30.75" customHeight="1">
      <c r="A216" s="95">
        <v>212</v>
      </c>
      <c r="B216" s="95">
        <v>43030</v>
      </c>
      <c r="C216" s="95" t="s">
        <v>366</v>
      </c>
      <c r="D216" s="95" t="s">
        <v>358</v>
      </c>
      <c r="E216" s="95" t="s">
        <v>15</v>
      </c>
      <c r="F216" s="135" t="s">
        <v>213</v>
      </c>
      <c r="G216" s="97" t="s">
        <v>365</v>
      </c>
      <c r="H216" s="98" t="s">
        <v>364</v>
      </c>
      <c r="I216" s="198" t="s">
        <v>363</v>
      </c>
      <c r="J216" s="99">
        <v>1400227</v>
      </c>
      <c r="K216" s="193">
        <v>1396227</v>
      </c>
      <c r="L216" s="108">
        <v>1357000</v>
      </c>
      <c r="M216" s="98"/>
      <c r="N216" s="101">
        <v>100</v>
      </c>
      <c r="O216" s="198">
        <v>100</v>
      </c>
      <c r="P216" s="102" t="s">
        <v>362</v>
      </c>
      <c r="Q216" s="98">
        <v>7785516</v>
      </c>
      <c r="R216" s="155">
        <v>19</v>
      </c>
      <c r="S216" s="114">
        <v>7785516</v>
      </c>
      <c r="T216" s="264">
        <f t="shared" si="6"/>
        <v>9181743</v>
      </c>
      <c r="U216" s="263">
        <v>720</v>
      </c>
      <c r="V216" s="12" t="s">
        <v>361</v>
      </c>
      <c r="W216" s="12" t="s">
        <v>190</v>
      </c>
      <c r="X216" s="12">
        <v>100</v>
      </c>
      <c r="Y216" s="12">
        <v>100</v>
      </c>
      <c r="Z216" s="49">
        <v>7749000</v>
      </c>
      <c r="AA216" s="40" t="s">
        <v>360</v>
      </c>
      <c r="AB216" s="42" t="s">
        <v>5</v>
      </c>
      <c r="AC216" s="288" t="s">
        <v>67</v>
      </c>
      <c r="AD216" s="295">
        <f t="shared" si="7"/>
        <v>12752.420833333334</v>
      </c>
      <c r="AE216" s="6"/>
      <c r="AF216" s="6"/>
    </row>
    <row r="217" spans="1:32" s="22" customFormat="1" ht="30.75" customHeight="1">
      <c r="A217" s="95">
        <v>213</v>
      </c>
      <c r="B217" s="95">
        <v>43029</v>
      </c>
      <c r="C217" s="95" t="s">
        <v>359</v>
      </c>
      <c r="D217" s="95" t="s">
        <v>358</v>
      </c>
      <c r="E217" s="95" t="s">
        <v>15</v>
      </c>
      <c r="F217" s="135" t="s">
        <v>213</v>
      </c>
      <c r="G217" s="97" t="s">
        <v>357</v>
      </c>
      <c r="H217" s="98" t="s">
        <v>345</v>
      </c>
      <c r="I217" s="198" t="s">
        <v>344</v>
      </c>
      <c r="J217" s="99">
        <v>1391428</v>
      </c>
      <c r="K217" s="193">
        <v>1390578</v>
      </c>
      <c r="L217" s="108">
        <v>1385000</v>
      </c>
      <c r="M217" s="98"/>
      <c r="N217" s="101">
        <v>100</v>
      </c>
      <c r="O217" s="249">
        <v>100</v>
      </c>
      <c r="P217" s="102" t="s">
        <v>356</v>
      </c>
      <c r="Q217" s="98">
        <v>6328986</v>
      </c>
      <c r="R217" s="155">
        <v>14</v>
      </c>
      <c r="S217" s="114">
        <v>6328986</v>
      </c>
      <c r="T217" s="264">
        <f t="shared" si="6"/>
        <v>7719564</v>
      </c>
      <c r="U217" s="263">
        <v>500</v>
      </c>
      <c r="V217" s="12" t="s">
        <v>355</v>
      </c>
      <c r="W217" s="12" t="s">
        <v>190</v>
      </c>
      <c r="X217" s="12">
        <v>100</v>
      </c>
      <c r="Y217" s="12">
        <v>100</v>
      </c>
      <c r="Z217" s="49">
        <v>6301000</v>
      </c>
      <c r="AA217" s="40" t="s">
        <v>354</v>
      </c>
      <c r="AB217" s="16" t="s">
        <v>5</v>
      </c>
      <c r="AC217" s="272" t="s">
        <v>67</v>
      </c>
      <c r="AD217" s="295">
        <f t="shared" si="7"/>
        <v>15439.128000000001</v>
      </c>
      <c r="AE217" s="23"/>
      <c r="AF217" s="23"/>
    </row>
    <row r="218" spans="1:32" ht="30.75" customHeight="1">
      <c r="A218" s="95">
        <v>214</v>
      </c>
      <c r="B218" s="95">
        <v>43044</v>
      </c>
      <c r="C218" s="95" t="s">
        <v>353</v>
      </c>
      <c r="D218" s="95" t="s">
        <v>91</v>
      </c>
      <c r="E218" s="95" t="s">
        <v>90</v>
      </c>
      <c r="F218" s="135" t="s">
        <v>352</v>
      </c>
      <c r="G218" s="97" t="s">
        <v>351</v>
      </c>
      <c r="H218" s="98" t="s">
        <v>211</v>
      </c>
      <c r="I218" s="181" t="s">
        <v>350</v>
      </c>
      <c r="J218" s="99">
        <v>1391428</v>
      </c>
      <c r="K218" s="188">
        <v>1390035</v>
      </c>
      <c r="L218" s="99">
        <v>1361000</v>
      </c>
      <c r="M218" s="97"/>
      <c r="N218" s="101">
        <v>100</v>
      </c>
      <c r="O218" s="181">
        <v>100</v>
      </c>
      <c r="P218" s="102"/>
      <c r="Q218" s="125">
        <v>4697748</v>
      </c>
      <c r="R218" s="194">
        <v>12</v>
      </c>
      <c r="S218" s="110">
        <v>4697748</v>
      </c>
      <c r="T218" s="264">
        <f t="shared" si="6"/>
        <v>6087783</v>
      </c>
      <c r="U218" s="263">
        <v>300</v>
      </c>
      <c r="V218" s="13" t="s">
        <v>349</v>
      </c>
      <c r="W218" s="12" t="s">
        <v>190</v>
      </c>
      <c r="X218" s="13">
        <v>100</v>
      </c>
      <c r="Y218" s="13">
        <v>100</v>
      </c>
      <c r="Z218" s="48">
        <v>4674000</v>
      </c>
      <c r="AA218" s="40" t="s">
        <v>348</v>
      </c>
      <c r="AB218" s="39" t="s">
        <v>84</v>
      </c>
      <c r="AC218" s="288" t="s">
        <v>67</v>
      </c>
      <c r="AD218" s="295">
        <f t="shared" si="7"/>
        <v>20292.61</v>
      </c>
      <c r="AE218" s="6"/>
      <c r="AF218" s="6"/>
    </row>
    <row r="219" spans="1:32" ht="30.75" customHeight="1">
      <c r="A219" s="95">
        <v>215</v>
      </c>
      <c r="B219" s="95">
        <v>43034</v>
      </c>
      <c r="C219" s="95" t="s">
        <v>347</v>
      </c>
      <c r="D219" s="95" t="s">
        <v>91</v>
      </c>
      <c r="E219" s="95" t="s">
        <v>15</v>
      </c>
      <c r="F219" s="135" t="s">
        <v>213</v>
      </c>
      <c r="G219" s="97" t="s">
        <v>346</v>
      </c>
      <c r="H219" s="98" t="s">
        <v>345</v>
      </c>
      <c r="I219" s="198" t="s">
        <v>344</v>
      </c>
      <c r="J219" s="99">
        <v>1391428</v>
      </c>
      <c r="K219" s="250">
        <v>1387528</v>
      </c>
      <c r="L219" s="99">
        <v>1313000</v>
      </c>
      <c r="M219" s="97"/>
      <c r="N219" s="101">
        <v>100</v>
      </c>
      <c r="O219" s="97">
        <v>100</v>
      </c>
      <c r="P219" s="102" t="s">
        <v>343</v>
      </c>
      <c r="Q219" s="98">
        <v>6014216</v>
      </c>
      <c r="R219" s="169">
        <v>13</v>
      </c>
      <c r="S219" s="114">
        <v>6014216</v>
      </c>
      <c r="T219" s="264">
        <f t="shared" si="6"/>
        <v>7401744</v>
      </c>
      <c r="U219" s="263">
        <v>597</v>
      </c>
      <c r="V219" s="7" t="s">
        <v>342</v>
      </c>
      <c r="W219" s="44" t="s">
        <v>190</v>
      </c>
      <c r="X219" s="7">
        <v>100</v>
      </c>
      <c r="Y219" s="10">
        <v>100</v>
      </c>
      <c r="Z219" s="47">
        <v>6003000</v>
      </c>
      <c r="AA219" s="40" t="s">
        <v>341</v>
      </c>
      <c r="AB219" s="45" t="s">
        <v>5</v>
      </c>
      <c r="AC219" s="270" t="s">
        <v>207</v>
      </c>
      <c r="AD219" s="295">
        <f t="shared" si="7"/>
        <v>12398.231155778894</v>
      </c>
      <c r="AE219" s="6"/>
      <c r="AF219" s="6"/>
    </row>
    <row r="220" spans="1:32" ht="30.75" customHeight="1">
      <c r="A220" s="95">
        <v>216</v>
      </c>
      <c r="B220" s="95">
        <v>46234</v>
      </c>
      <c r="C220" s="95" t="s">
        <v>340</v>
      </c>
      <c r="D220" s="95" t="s">
        <v>339</v>
      </c>
      <c r="E220" s="95" t="s">
        <v>338</v>
      </c>
      <c r="F220" s="111" t="s">
        <v>337</v>
      </c>
      <c r="G220" s="98" t="s">
        <v>336</v>
      </c>
      <c r="H220" s="98" t="s">
        <v>335</v>
      </c>
      <c r="I220" s="247" t="s">
        <v>334</v>
      </c>
      <c r="J220" s="108">
        <v>1283317</v>
      </c>
      <c r="K220" s="138">
        <v>1381812</v>
      </c>
      <c r="L220" s="108"/>
      <c r="M220" s="98"/>
      <c r="N220" s="98">
        <v>0</v>
      </c>
      <c r="O220" s="98"/>
      <c r="P220" s="112"/>
      <c r="Q220" s="113">
        <v>5182628</v>
      </c>
      <c r="R220" s="113">
        <v>13</v>
      </c>
      <c r="S220" s="114">
        <v>5182628</v>
      </c>
      <c r="T220" s="264">
        <f t="shared" si="6"/>
        <v>6564440</v>
      </c>
      <c r="U220" s="263">
        <v>500</v>
      </c>
      <c r="V220" s="15" t="s">
        <v>184</v>
      </c>
      <c r="W220" s="15" t="s">
        <v>11</v>
      </c>
      <c r="X220" s="15">
        <v>35</v>
      </c>
      <c r="Y220" s="15">
        <v>18</v>
      </c>
      <c r="Z220" s="11">
        <v>1499723</v>
      </c>
      <c r="AA220" s="14"/>
      <c r="AB220" s="7" t="s">
        <v>5</v>
      </c>
      <c r="AC220" s="277" t="s">
        <v>333</v>
      </c>
      <c r="AD220" s="295">
        <f t="shared" si="7"/>
        <v>13128.88</v>
      </c>
      <c r="AE220" s="6"/>
      <c r="AF220" s="6"/>
    </row>
    <row r="221" spans="1:32" s="22" customFormat="1" ht="30.75" customHeight="1">
      <c r="A221" s="95">
        <v>217</v>
      </c>
      <c r="B221" s="95">
        <v>45155</v>
      </c>
      <c r="C221" s="95" t="s">
        <v>332</v>
      </c>
      <c r="D221" s="95" t="s">
        <v>65</v>
      </c>
      <c r="E221" s="95" t="s">
        <v>227</v>
      </c>
      <c r="F221" s="111" t="s">
        <v>331</v>
      </c>
      <c r="G221" s="98" t="s">
        <v>330</v>
      </c>
      <c r="H221" s="98" t="s">
        <v>329</v>
      </c>
      <c r="I221" s="181" t="s">
        <v>328</v>
      </c>
      <c r="J221" s="99">
        <v>1307593</v>
      </c>
      <c r="K221" s="100">
        <v>1381100</v>
      </c>
      <c r="L221" s="99">
        <v>400000</v>
      </c>
      <c r="M221" s="97"/>
      <c r="N221" s="101">
        <v>75</v>
      </c>
      <c r="O221" s="97">
        <v>29</v>
      </c>
      <c r="P221" s="112"/>
      <c r="Q221" s="125">
        <v>6190634</v>
      </c>
      <c r="R221" s="97">
        <v>16</v>
      </c>
      <c r="S221" s="110">
        <v>6190634</v>
      </c>
      <c r="T221" s="264">
        <f t="shared" si="6"/>
        <v>7571734</v>
      </c>
      <c r="U221" s="263">
        <v>402</v>
      </c>
      <c r="V221" s="15" t="s">
        <v>327</v>
      </c>
      <c r="W221" s="15" t="s">
        <v>11</v>
      </c>
      <c r="X221" s="13">
        <v>100</v>
      </c>
      <c r="Y221" s="15">
        <v>90</v>
      </c>
      <c r="Z221" s="11">
        <v>5630000</v>
      </c>
      <c r="AA221" s="14"/>
      <c r="AB221" s="15" t="s">
        <v>84</v>
      </c>
      <c r="AC221" s="269" t="s">
        <v>326</v>
      </c>
      <c r="AD221" s="295">
        <f t="shared" si="7"/>
        <v>18835.1592039801</v>
      </c>
      <c r="AE221" s="23"/>
      <c r="AF221" s="23"/>
    </row>
    <row r="222" spans="1:32" ht="30.75" customHeight="1">
      <c r="A222" s="95">
        <v>218</v>
      </c>
      <c r="B222" s="95">
        <v>46219</v>
      </c>
      <c r="C222" s="105" t="s">
        <v>325</v>
      </c>
      <c r="D222" s="95" t="s">
        <v>65</v>
      </c>
      <c r="E222" s="95" t="s">
        <v>325</v>
      </c>
      <c r="F222" s="111" t="s">
        <v>324</v>
      </c>
      <c r="G222" s="97" t="s">
        <v>323</v>
      </c>
      <c r="H222" s="97" t="s">
        <v>322</v>
      </c>
      <c r="I222" s="181" t="s">
        <v>139</v>
      </c>
      <c r="J222" s="108">
        <v>1312273</v>
      </c>
      <c r="K222" s="100">
        <v>1376249</v>
      </c>
      <c r="L222" s="99">
        <v>500000</v>
      </c>
      <c r="M222" s="97"/>
      <c r="N222" s="101">
        <v>100</v>
      </c>
      <c r="O222" s="106">
        <v>36</v>
      </c>
      <c r="P222" s="112"/>
      <c r="Q222" s="113">
        <v>9101121</v>
      </c>
      <c r="R222" s="97">
        <v>20</v>
      </c>
      <c r="S222" s="114">
        <v>9101121</v>
      </c>
      <c r="T222" s="264">
        <f t="shared" si="6"/>
        <v>10477370</v>
      </c>
      <c r="U222" s="263">
        <v>520</v>
      </c>
      <c r="V222" s="15" t="s">
        <v>321</v>
      </c>
      <c r="W222" s="15" t="s">
        <v>11</v>
      </c>
      <c r="X222" s="15">
        <v>100</v>
      </c>
      <c r="Y222" s="15">
        <v>64</v>
      </c>
      <c r="Z222" s="11">
        <v>5787000</v>
      </c>
      <c r="AA222" s="14"/>
      <c r="AB222" s="15" t="s">
        <v>31</v>
      </c>
      <c r="AC222" s="288" t="s">
        <v>10</v>
      </c>
      <c r="AD222" s="295">
        <f t="shared" si="7"/>
        <v>20148.788461538461</v>
      </c>
      <c r="AE222" s="6"/>
      <c r="AF222" s="6"/>
    </row>
    <row r="223" spans="1:32" s="22" customFormat="1" ht="30.75" customHeight="1">
      <c r="A223" s="95">
        <v>219</v>
      </c>
      <c r="B223" s="95">
        <v>46221</v>
      </c>
      <c r="C223" s="105" t="s">
        <v>320</v>
      </c>
      <c r="D223" s="95" t="s">
        <v>65</v>
      </c>
      <c r="E223" s="95" t="s">
        <v>320</v>
      </c>
      <c r="F223" s="111" t="s">
        <v>319</v>
      </c>
      <c r="G223" s="97" t="s">
        <v>318</v>
      </c>
      <c r="H223" s="97" t="s">
        <v>317</v>
      </c>
      <c r="I223" s="181" t="s">
        <v>316</v>
      </c>
      <c r="J223" s="108">
        <v>1382528</v>
      </c>
      <c r="K223" s="100">
        <v>1376057</v>
      </c>
      <c r="L223" s="99"/>
      <c r="M223" s="97"/>
      <c r="N223" s="101">
        <v>0</v>
      </c>
      <c r="O223" s="97"/>
      <c r="P223" s="112"/>
      <c r="Q223" s="113">
        <v>9507760</v>
      </c>
      <c r="R223" s="97">
        <v>22</v>
      </c>
      <c r="S223" s="114">
        <v>9507760</v>
      </c>
      <c r="T223" s="264">
        <f t="shared" si="6"/>
        <v>10883817</v>
      </c>
      <c r="U223" s="263">
        <v>700</v>
      </c>
      <c r="V223" s="15" t="s">
        <v>54</v>
      </c>
      <c r="W223" s="15" t="s">
        <v>11</v>
      </c>
      <c r="X223" s="15">
        <v>50</v>
      </c>
      <c r="Y223" s="15">
        <v>39</v>
      </c>
      <c r="Z223" s="11">
        <v>3694000</v>
      </c>
      <c r="AA223" s="14"/>
      <c r="AB223" s="15" t="s">
        <v>31</v>
      </c>
      <c r="AC223" s="271" t="s">
        <v>315</v>
      </c>
      <c r="AD223" s="295">
        <f t="shared" si="7"/>
        <v>15548.31</v>
      </c>
      <c r="AE223" s="23"/>
      <c r="AF223" s="23"/>
    </row>
    <row r="224" spans="1:32" ht="30.75" customHeight="1">
      <c r="A224" s="95">
        <v>220</v>
      </c>
      <c r="B224" s="95">
        <v>44077</v>
      </c>
      <c r="C224" s="137" t="s">
        <v>314</v>
      </c>
      <c r="D224" s="137" t="s">
        <v>16</v>
      </c>
      <c r="E224" s="95" t="s">
        <v>15</v>
      </c>
      <c r="F224" s="135" t="s">
        <v>313</v>
      </c>
      <c r="G224" s="97" t="s">
        <v>312</v>
      </c>
      <c r="H224" s="98" t="s">
        <v>311</v>
      </c>
      <c r="I224" s="181" t="s">
        <v>310</v>
      </c>
      <c r="J224" s="99">
        <v>1375922</v>
      </c>
      <c r="K224" s="100">
        <v>1375000</v>
      </c>
      <c r="L224" s="99">
        <v>1374789</v>
      </c>
      <c r="M224" s="97"/>
      <c r="N224" s="101">
        <v>100</v>
      </c>
      <c r="O224" s="97">
        <v>100</v>
      </c>
      <c r="P224" s="112" t="s">
        <v>309</v>
      </c>
      <c r="Q224" s="125">
        <v>10744580</v>
      </c>
      <c r="R224" s="97">
        <v>21</v>
      </c>
      <c r="S224" s="110">
        <v>10744580</v>
      </c>
      <c r="T224" s="264">
        <f t="shared" si="6"/>
        <v>12119580</v>
      </c>
      <c r="U224" s="263">
        <v>750</v>
      </c>
      <c r="V224" s="15" t="s">
        <v>308</v>
      </c>
      <c r="W224" s="15" t="s">
        <v>285</v>
      </c>
      <c r="X224" s="13">
        <v>100</v>
      </c>
      <c r="Y224" s="15">
        <v>100</v>
      </c>
      <c r="Z224" s="11">
        <v>10641666</v>
      </c>
      <c r="AA224" s="40">
        <v>30</v>
      </c>
      <c r="AB224" s="39" t="s">
        <v>84</v>
      </c>
      <c r="AC224" s="267" t="s">
        <v>67</v>
      </c>
      <c r="AD224" s="295">
        <f t="shared" si="7"/>
        <v>16159.44</v>
      </c>
      <c r="AE224" s="6"/>
      <c r="AF224" s="6"/>
    </row>
    <row r="225" spans="1:32" ht="30.75" customHeight="1">
      <c r="A225" s="95">
        <v>221</v>
      </c>
      <c r="B225" s="95">
        <v>44083</v>
      </c>
      <c r="C225" s="95" t="s">
        <v>307</v>
      </c>
      <c r="D225" s="95" t="s">
        <v>117</v>
      </c>
      <c r="E225" s="95" t="s">
        <v>292</v>
      </c>
      <c r="F225" s="135" t="s">
        <v>306</v>
      </c>
      <c r="G225" s="97" t="s">
        <v>305</v>
      </c>
      <c r="H225" s="98" t="s">
        <v>304</v>
      </c>
      <c r="I225" s="181" t="s">
        <v>303</v>
      </c>
      <c r="J225" s="99">
        <v>1374984</v>
      </c>
      <c r="K225" s="100">
        <v>1374427</v>
      </c>
      <c r="L225" s="99">
        <v>1369786</v>
      </c>
      <c r="M225" s="97"/>
      <c r="N225" s="101">
        <v>100</v>
      </c>
      <c r="O225" s="97">
        <v>100</v>
      </c>
      <c r="P225" s="112" t="s">
        <v>302</v>
      </c>
      <c r="Q225" s="125">
        <v>11328431</v>
      </c>
      <c r="R225" s="97">
        <v>27</v>
      </c>
      <c r="S225" s="110">
        <v>11328431</v>
      </c>
      <c r="T225" s="264">
        <f t="shared" si="6"/>
        <v>12702858</v>
      </c>
      <c r="U225" s="263">
        <v>920</v>
      </c>
      <c r="V225" s="15" t="s">
        <v>301</v>
      </c>
      <c r="W225" s="15" t="s">
        <v>58</v>
      </c>
      <c r="X225" s="15">
        <v>100</v>
      </c>
      <c r="Y225" s="15">
        <v>100</v>
      </c>
      <c r="Z225" s="11">
        <v>11178221</v>
      </c>
      <c r="AA225" s="40">
        <v>188</v>
      </c>
      <c r="AB225" s="15" t="s">
        <v>5</v>
      </c>
      <c r="AC225" s="283" t="s">
        <v>10</v>
      </c>
      <c r="AD225" s="295">
        <f t="shared" si="7"/>
        <v>13807.454347826088</v>
      </c>
      <c r="AE225" s="6"/>
      <c r="AF225" s="6"/>
    </row>
    <row r="226" spans="1:32" ht="30.75" customHeight="1">
      <c r="A226" s="95">
        <v>222</v>
      </c>
      <c r="B226" s="95">
        <v>43068</v>
      </c>
      <c r="C226" s="137" t="s">
        <v>300</v>
      </c>
      <c r="D226" s="137" t="s">
        <v>234</v>
      </c>
      <c r="E226" s="95" t="s">
        <v>279</v>
      </c>
      <c r="F226" s="135" t="s">
        <v>299</v>
      </c>
      <c r="G226" s="97" t="s">
        <v>298</v>
      </c>
      <c r="H226" s="98" t="s">
        <v>297</v>
      </c>
      <c r="I226" s="181" t="s">
        <v>296</v>
      </c>
      <c r="J226" s="99">
        <v>1374429</v>
      </c>
      <c r="K226" s="100">
        <v>1374252</v>
      </c>
      <c r="L226" s="99">
        <v>1366826</v>
      </c>
      <c r="M226" s="97"/>
      <c r="N226" s="106">
        <v>100</v>
      </c>
      <c r="O226" s="97">
        <v>100</v>
      </c>
      <c r="P226" s="102" t="s">
        <v>295</v>
      </c>
      <c r="Q226" s="125">
        <v>18394637</v>
      </c>
      <c r="R226" s="97">
        <v>35</v>
      </c>
      <c r="S226" s="110">
        <v>18394637</v>
      </c>
      <c r="T226" s="264">
        <f t="shared" si="6"/>
        <v>19768889</v>
      </c>
      <c r="U226" s="263">
        <v>890</v>
      </c>
      <c r="V226" s="15" t="s">
        <v>294</v>
      </c>
      <c r="W226" s="15" t="s">
        <v>285</v>
      </c>
      <c r="X226" s="13">
        <v>100</v>
      </c>
      <c r="Y226" s="15">
        <v>80</v>
      </c>
      <c r="Z226" s="11">
        <v>14320335</v>
      </c>
      <c r="AA226" s="40" t="s">
        <v>264</v>
      </c>
      <c r="AB226" s="45" t="s">
        <v>31</v>
      </c>
      <c r="AC226" s="271" t="s">
        <v>177</v>
      </c>
      <c r="AD226" s="295">
        <f t="shared" si="7"/>
        <v>22212.234831460675</v>
      </c>
      <c r="AE226" s="6"/>
      <c r="AF226" s="6"/>
    </row>
    <row r="227" spans="1:32" ht="30.75" customHeight="1">
      <c r="A227" s="95">
        <v>223</v>
      </c>
      <c r="B227" s="95">
        <v>44085</v>
      </c>
      <c r="C227" s="95" t="s">
        <v>293</v>
      </c>
      <c r="D227" s="95" t="s">
        <v>117</v>
      </c>
      <c r="E227" s="95" t="s">
        <v>292</v>
      </c>
      <c r="F227" s="135" t="s">
        <v>291</v>
      </c>
      <c r="G227" s="97" t="s">
        <v>290</v>
      </c>
      <c r="H227" s="98" t="s">
        <v>289</v>
      </c>
      <c r="I227" s="181" t="s">
        <v>288</v>
      </c>
      <c r="J227" s="108">
        <v>1374984</v>
      </c>
      <c r="K227" s="138">
        <v>1374243</v>
      </c>
      <c r="L227" s="108"/>
      <c r="M227" s="98"/>
      <c r="N227" s="101"/>
      <c r="O227" s="98"/>
      <c r="P227" s="112" t="s">
        <v>287</v>
      </c>
      <c r="Q227" s="98">
        <v>12834722</v>
      </c>
      <c r="R227" s="97">
        <v>29</v>
      </c>
      <c r="S227" s="114">
        <v>12834722</v>
      </c>
      <c r="T227" s="264">
        <f t="shared" si="6"/>
        <v>14208965</v>
      </c>
      <c r="U227" s="263">
        <v>760</v>
      </c>
      <c r="V227" s="15" t="s">
        <v>286</v>
      </c>
      <c r="W227" s="15" t="s">
        <v>285</v>
      </c>
      <c r="X227" s="15">
        <v>100</v>
      </c>
      <c r="Y227" s="15">
        <v>100</v>
      </c>
      <c r="Z227" s="11">
        <v>12516574</v>
      </c>
      <c r="AA227" s="40"/>
      <c r="AB227" s="15" t="s">
        <v>5</v>
      </c>
      <c r="AC227" s="266" t="s">
        <v>284</v>
      </c>
      <c r="AD227" s="295">
        <f t="shared" si="7"/>
        <v>18696.00657894737</v>
      </c>
      <c r="AE227" s="6"/>
      <c r="AF227" s="6"/>
    </row>
    <row r="228" spans="1:32" ht="30.75" customHeight="1">
      <c r="A228" s="95">
        <v>224</v>
      </c>
      <c r="B228" s="95">
        <v>43070</v>
      </c>
      <c r="C228" s="137" t="s">
        <v>283</v>
      </c>
      <c r="D228" s="137" t="s">
        <v>16</v>
      </c>
      <c r="E228" s="95" t="s">
        <v>282</v>
      </c>
      <c r="F228" s="135" t="s">
        <v>281</v>
      </c>
      <c r="G228" s="97" t="s">
        <v>114</v>
      </c>
      <c r="H228" s="98" t="s">
        <v>113</v>
      </c>
      <c r="I228" s="181" t="s">
        <v>112</v>
      </c>
      <c r="J228" s="99">
        <v>1375922</v>
      </c>
      <c r="K228" s="100">
        <v>1374196</v>
      </c>
      <c r="L228" s="99"/>
      <c r="M228" s="97"/>
      <c r="N228" s="98">
        <v>100</v>
      </c>
      <c r="O228" s="97"/>
      <c r="P228" s="102"/>
      <c r="Q228" s="125">
        <v>13715643</v>
      </c>
      <c r="R228" s="97">
        <v>28</v>
      </c>
      <c r="S228" s="110">
        <v>13715643</v>
      </c>
      <c r="T228" s="264">
        <f t="shared" si="6"/>
        <v>15089839</v>
      </c>
      <c r="U228" s="263">
        <v>820</v>
      </c>
      <c r="V228" s="15" t="s">
        <v>111</v>
      </c>
      <c r="W228" s="15" t="s">
        <v>11</v>
      </c>
      <c r="X228" s="15">
        <v>100</v>
      </c>
      <c r="Y228" s="15">
        <v>100</v>
      </c>
      <c r="Z228" s="11">
        <v>134307711</v>
      </c>
      <c r="AA228" s="40"/>
      <c r="AB228" s="39" t="s">
        <v>5</v>
      </c>
      <c r="AC228" s="271" t="s">
        <v>177</v>
      </c>
      <c r="AD228" s="295">
        <f t="shared" si="7"/>
        <v>18402.24268292683</v>
      </c>
      <c r="AE228" s="6"/>
      <c r="AF228" s="6"/>
    </row>
    <row r="229" spans="1:32" ht="30.75" customHeight="1">
      <c r="A229" s="95">
        <v>225</v>
      </c>
      <c r="B229" s="95">
        <v>43067</v>
      </c>
      <c r="C229" s="137" t="s">
        <v>280</v>
      </c>
      <c r="D229" s="137" t="s">
        <v>234</v>
      </c>
      <c r="E229" s="95" t="s">
        <v>279</v>
      </c>
      <c r="F229" s="135" t="s">
        <v>278</v>
      </c>
      <c r="G229" s="97" t="s">
        <v>277</v>
      </c>
      <c r="H229" s="97" t="s">
        <v>276</v>
      </c>
      <c r="I229" s="181" t="s">
        <v>112</v>
      </c>
      <c r="J229" s="99">
        <v>1374429</v>
      </c>
      <c r="K229" s="100">
        <v>1374101</v>
      </c>
      <c r="L229" s="99">
        <v>1370854</v>
      </c>
      <c r="M229" s="97"/>
      <c r="N229" s="106">
        <v>100</v>
      </c>
      <c r="O229" s="97">
        <v>100</v>
      </c>
      <c r="P229" s="102"/>
      <c r="Q229" s="125">
        <v>13791552</v>
      </c>
      <c r="R229" s="97">
        <v>27</v>
      </c>
      <c r="S229" s="110">
        <v>13791552</v>
      </c>
      <c r="T229" s="264">
        <f t="shared" si="6"/>
        <v>15165653</v>
      </c>
      <c r="U229" s="263">
        <v>769</v>
      </c>
      <c r="V229" s="15" t="s">
        <v>275</v>
      </c>
      <c r="W229" s="15" t="s">
        <v>58</v>
      </c>
      <c r="X229" s="13">
        <v>70</v>
      </c>
      <c r="Y229" s="15">
        <v>60</v>
      </c>
      <c r="Z229" s="11">
        <v>8199211</v>
      </c>
      <c r="AA229" s="40"/>
      <c r="AB229" s="45" t="s">
        <v>5</v>
      </c>
      <c r="AC229" s="289" t="s">
        <v>274</v>
      </c>
      <c r="AD229" s="295">
        <f t="shared" si="7"/>
        <v>19721.265279583877</v>
      </c>
      <c r="AE229" s="6"/>
      <c r="AF229" s="6"/>
    </row>
    <row r="230" spans="1:32" ht="30.75" customHeight="1">
      <c r="A230" s="95">
        <v>226</v>
      </c>
      <c r="B230" s="95">
        <v>44127</v>
      </c>
      <c r="C230" s="95" t="s">
        <v>273</v>
      </c>
      <c r="D230" s="95" t="s">
        <v>117</v>
      </c>
      <c r="E230" s="95" t="s">
        <v>15</v>
      </c>
      <c r="F230" s="251" t="s">
        <v>272</v>
      </c>
      <c r="G230" s="97" t="s">
        <v>240</v>
      </c>
      <c r="H230" s="98" t="s">
        <v>68</v>
      </c>
      <c r="I230" s="181" t="s">
        <v>238</v>
      </c>
      <c r="J230" s="99">
        <v>1374429</v>
      </c>
      <c r="K230" s="132">
        <v>1373977</v>
      </c>
      <c r="L230" s="131">
        <v>1370930</v>
      </c>
      <c r="M230" s="107"/>
      <c r="N230" s="133">
        <v>100</v>
      </c>
      <c r="O230" s="107">
        <v>100</v>
      </c>
      <c r="P230" s="112"/>
      <c r="Q230" s="125">
        <v>12540385</v>
      </c>
      <c r="R230" s="97">
        <v>30</v>
      </c>
      <c r="S230" s="110">
        <v>12540385</v>
      </c>
      <c r="T230" s="264">
        <f t="shared" si="6"/>
        <v>13914362</v>
      </c>
      <c r="U230" s="263">
        <v>862</v>
      </c>
      <c r="V230" s="10" t="s">
        <v>271</v>
      </c>
      <c r="W230" s="10" t="s">
        <v>58</v>
      </c>
      <c r="X230" s="7">
        <v>100</v>
      </c>
      <c r="Y230" s="10">
        <v>100</v>
      </c>
      <c r="Z230" s="9">
        <v>12394790</v>
      </c>
      <c r="AA230" s="14">
        <v>46</v>
      </c>
      <c r="AB230" s="10" t="s">
        <v>84</v>
      </c>
      <c r="AC230" s="271" t="s">
        <v>10</v>
      </c>
      <c r="AD230" s="295">
        <f t="shared" si="7"/>
        <v>16141.951276102089</v>
      </c>
      <c r="AE230" s="6"/>
      <c r="AF230" s="6"/>
    </row>
    <row r="231" spans="1:32" ht="30.75" customHeight="1">
      <c r="A231" s="95">
        <v>227</v>
      </c>
      <c r="B231" s="95">
        <v>43042</v>
      </c>
      <c r="C231" s="95" t="s">
        <v>270</v>
      </c>
      <c r="D231" s="95" t="s">
        <v>269</v>
      </c>
      <c r="E231" s="95" t="s">
        <v>268</v>
      </c>
      <c r="F231" s="135" t="s">
        <v>267</v>
      </c>
      <c r="G231" s="97" t="s">
        <v>266</v>
      </c>
      <c r="H231" s="98" t="s">
        <v>265</v>
      </c>
      <c r="I231" s="181" t="s">
        <v>192</v>
      </c>
      <c r="J231" s="108">
        <v>1373904</v>
      </c>
      <c r="K231" s="138">
        <v>1373814</v>
      </c>
      <c r="L231" s="99">
        <v>1419619</v>
      </c>
      <c r="M231" s="97"/>
      <c r="N231" s="101">
        <v>100</v>
      </c>
      <c r="O231" s="106">
        <v>100</v>
      </c>
      <c r="P231" s="102" t="s">
        <v>264</v>
      </c>
      <c r="Q231" s="125">
        <v>7581290</v>
      </c>
      <c r="R231" s="97">
        <v>12</v>
      </c>
      <c r="S231" s="110">
        <v>7581290</v>
      </c>
      <c r="T231" s="264">
        <f t="shared" si="6"/>
        <v>8955104</v>
      </c>
      <c r="U231" s="263">
        <v>1000</v>
      </c>
      <c r="V231" s="13" t="s">
        <v>263</v>
      </c>
      <c r="W231" s="12" t="s">
        <v>190</v>
      </c>
      <c r="X231" s="13">
        <v>100</v>
      </c>
      <c r="Y231" s="13">
        <v>100</v>
      </c>
      <c r="Z231" s="11">
        <v>8800000</v>
      </c>
      <c r="AA231" s="40" t="s">
        <v>262</v>
      </c>
      <c r="AB231" s="42" t="s">
        <v>84</v>
      </c>
      <c r="AC231" s="271" t="s">
        <v>261</v>
      </c>
      <c r="AD231" s="295">
        <f t="shared" si="7"/>
        <v>8955.1039999999994</v>
      </c>
      <c r="AE231" s="6"/>
      <c r="AF231" s="6"/>
    </row>
    <row r="232" spans="1:32" ht="30.75" customHeight="1">
      <c r="A232" s="95">
        <v>228</v>
      </c>
      <c r="B232" s="95">
        <v>44106</v>
      </c>
      <c r="C232" s="105" t="s">
        <v>260</v>
      </c>
      <c r="D232" s="105" t="s">
        <v>16</v>
      </c>
      <c r="E232" s="105" t="s">
        <v>15</v>
      </c>
      <c r="F232" s="135" t="s">
        <v>259</v>
      </c>
      <c r="G232" s="97" t="s">
        <v>258</v>
      </c>
      <c r="H232" s="98" t="s">
        <v>257</v>
      </c>
      <c r="I232" s="181" t="s">
        <v>256</v>
      </c>
      <c r="J232" s="99">
        <v>1374429</v>
      </c>
      <c r="K232" s="100">
        <v>1373552</v>
      </c>
      <c r="L232" s="99">
        <v>1371169</v>
      </c>
      <c r="M232" s="97"/>
      <c r="N232" s="101">
        <v>100</v>
      </c>
      <c r="O232" s="97">
        <v>100</v>
      </c>
      <c r="P232" s="112" t="s">
        <v>255</v>
      </c>
      <c r="Q232" s="165">
        <v>8450206</v>
      </c>
      <c r="R232" s="97">
        <v>21</v>
      </c>
      <c r="S232" s="110">
        <v>8450206</v>
      </c>
      <c r="T232" s="264">
        <f t="shared" si="6"/>
        <v>9823758</v>
      </c>
      <c r="U232" s="263">
        <v>480</v>
      </c>
      <c r="V232" s="15" t="s">
        <v>254</v>
      </c>
      <c r="W232" s="15" t="s">
        <v>58</v>
      </c>
      <c r="X232" s="13">
        <v>100</v>
      </c>
      <c r="Y232" s="15">
        <v>100</v>
      </c>
      <c r="Z232" s="11">
        <v>8154199</v>
      </c>
      <c r="AA232" s="14">
        <v>182</v>
      </c>
      <c r="AB232" s="15" t="s">
        <v>5</v>
      </c>
      <c r="AC232" s="271" t="s">
        <v>246</v>
      </c>
      <c r="AD232" s="295">
        <f t="shared" si="7"/>
        <v>20466.162499999999</v>
      </c>
      <c r="AE232" s="6"/>
      <c r="AF232" s="6"/>
    </row>
    <row r="233" spans="1:32" s="22" customFormat="1" ht="30.75" customHeight="1">
      <c r="A233" s="95">
        <v>229</v>
      </c>
      <c r="B233" s="95">
        <v>44104</v>
      </c>
      <c r="C233" s="105" t="s">
        <v>253</v>
      </c>
      <c r="D233" s="105" t="s">
        <v>16</v>
      </c>
      <c r="E233" s="105" t="s">
        <v>15</v>
      </c>
      <c r="F233" s="252" t="s">
        <v>252</v>
      </c>
      <c r="G233" s="97" t="s">
        <v>251</v>
      </c>
      <c r="H233" s="98" t="s">
        <v>250</v>
      </c>
      <c r="I233" s="181" t="s">
        <v>249</v>
      </c>
      <c r="J233" s="99">
        <v>1374429</v>
      </c>
      <c r="K233" s="100">
        <v>1373372</v>
      </c>
      <c r="L233" s="99">
        <v>800000</v>
      </c>
      <c r="M233" s="97"/>
      <c r="N233" s="101">
        <v>100</v>
      </c>
      <c r="O233" s="97">
        <v>58</v>
      </c>
      <c r="P233" s="112" t="s">
        <v>248</v>
      </c>
      <c r="Q233" s="165">
        <v>9643668</v>
      </c>
      <c r="R233" s="97">
        <v>26</v>
      </c>
      <c r="S233" s="110">
        <v>9643668</v>
      </c>
      <c r="T233" s="264">
        <f t="shared" si="6"/>
        <v>11017040</v>
      </c>
      <c r="U233" s="263">
        <v>440</v>
      </c>
      <c r="V233" s="15" t="s">
        <v>247</v>
      </c>
      <c r="W233" s="15" t="s">
        <v>58</v>
      </c>
      <c r="X233" s="13">
        <v>100</v>
      </c>
      <c r="Y233" s="15">
        <v>100</v>
      </c>
      <c r="Z233" s="11">
        <v>9530567</v>
      </c>
      <c r="AA233" s="14">
        <v>39</v>
      </c>
      <c r="AB233" s="15" t="s">
        <v>84</v>
      </c>
      <c r="AC233" s="271" t="s">
        <v>246</v>
      </c>
      <c r="AD233" s="295">
        <f t="shared" si="7"/>
        <v>25038.727272727272</v>
      </c>
      <c r="AE233" s="23"/>
      <c r="AF233" s="23"/>
    </row>
    <row r="234" spans="1:32" s="22" customFormat="1" ht="30.75" customHeight="1">
      <c r="A234" s="95">
        <v>230</v>
      </c>
      <c r="B234" s="95">
        <v>44138</v>
      </c>
      <c r="C234" s="95" t="s">
        <v>245</v>
      </c>
      <c r="D234" s="95" t="s">
        <v>117</v>
      </c>
      <c r="E234" s="95" t="s">
        <v>15</v>
      </c>
      <c r="F234" s="252" t="s">
        <v>244</v>
      </c>
      <c r="G234" s="97" t="s">
        <v>114</v>
      </c>
      <c r="H234" s="155" t="s">
        <v>113</v>
      </c>
      <c r="I234" s="182" t="s">
        <v>112</v>
      </c>
      <c r="J234" s="99">
        <v>1374429</v>
      </c>
      <c r="K234" s="100">
        <v>1373341</v>
      </c>
      <c r="L234" s="99"/>
      <c r="M234" s="97"/>
      <c r="N234" s="101">
        <v>90</v>
      </c>
      <c r="O234" s="97"/>
      <c r="P234" s="112"/>
      <c r="Q234" s="125">
        <v>10602678</v>
      </c>
      <c r="R234" s="97">
        <v>21</v>
      </c>
      <c r="S234" s="110">
        <v>10602678</v>
      </c>
      <c r="T234" s="264">
        <f t="shared" si="6"/>
        <v>11976019</v>
      </c>
      <c r="U234" s="263">
        <v>800</v>
      </c>
      <c r="V234" s="15" t="s">
        <v>243</v>
      </c>
      <c r="W234" s="15" t="s">
        <v>58</v>
      </c>
      <c r="X234" s="13">
        <v>100</v>
      </c>
      <c r="Y234" s="13">
        <v>100</v>
      </c>
      <c r="Z234" s="11">
        <v>10094682</v>
      </c>
      <c r="AA234" s="14">
        <v>205</v>
      </c>
      <c r="AB234" s="10" t="s">
        <v>5</v>
      </c>
      <c r="AC234" s="271" t="s">
        <v>110</v>
      </c>
      <c r="AD234" s="295">
        <f t="shared" si="7"/>
        <v>14970.02375</v>
      </c>
      <c r="AE234" s="23"/>
      <c r="AF234" s="23"/>
    </row>
    <row r="235" spans="1:32" ht="30.75" customHeight="1">
      <c r="A235" s="95">
        <v>231</v>
      </c>
      <c r="B235" s="95">
        <v>44117</v>
      </c>
      <c r="C235" s="105" t="s">
        <v>242</v>
      </c>
      <c r="D235" s="137" t="s">
        <v>16</v>
      </c>
      <c r="E235" s="95" t="s">
        <v>15</v>
      </c>
      <c r="F235" s="111" t="s">
        <v>241</v>
      </c>
      <c r="G235" s="97" t="s">
        <v>240</v>
      </c>
      <c r="H235" s="98" t="s">
        <v>239</v>
      </c>
      <c r="I235" s="181" t="s">
        <v>238</v>
      </c>
      <c r="J235" s="99">
        <v>1374429</v>
      </c>
      <c r="K235" s="100">
        <v>1373298.4</v>
      </c>
      <c r="L235" s="99">
        <v>1007218</v>
      </c>
      <c r="M235" s="97"/>
      <c r="N235" s="101">
        <v>100</v>
      </c>
      <c r="O235" s="97">
        <v>75</v>
      </c>
      <c r="P235" s="112" t="s">
        <v>237</v>
      </c>
      <c r="Q235" s="125">
        <v>10984094</v>
      </c>
      <c r="R235" s="97">
        <v>23</v>
      </c>
      <c r="S235" s="110">
        <v>10984094</v>
      </c>
      <c r="T235" s="264">
        <f t="shared" si="6"/>
        <v>12357392.4</v>
      </c>
      <c r="U235" s="263">
        <v>884</v>
      </c>
      <c r="V235" s="15" t="s">
        <v>236</v>
      </c>
      <c r="W235" s="15" t="s">
        <v>58</v>
      </c>
      <c r="X235" s="13">
        <v>100</v>
      </c>
      <c r="Y235" s="15">
        <v>100</v>
      </c>
      <c r="Z235" s="11">
        <v>10769857</v>
      </c>
      <c r="AA235" s="14"/>
      <c r="AB235" s="15" t="s">
        <v>31</v>
      </c>
      <c r="AC235" s="271" t="s">
        <v>10</v>
      </c>
      <c r="AD235" s="295">
        <f t="shared" si="7"/>
        <v>13978.950678733032</v>
      </c>
      <c r="AE235" s="6"/>
      <c r="AF235" s="6"/>
    </row>
    <row r="236" spans="1:32" ht="30.75" customHeight="1">
      <c r="A236" s="95">
        <v>232</v>
      </c>
      <c r="B236" s="95">
        <v>43069</v>
      </c>
      <c r="C236" s="137" t="s">
        <v>235</v>
      </c>
      <c r="D236" s="137" t="s">
        <v>234</v>
      </c>
      <c r="E236" s="95" t="s">
        <v>15</v>
      </c>
      <c r="F236" s="135" t="s">
        <v>233</v>
      </c>
      <c r="G236" s="97" t="s">
        <v>232</v>
      </c>
      <c r="H236" s="98" t="s">
        <v>231</v>
      </c>
      <c r="I236" s="181" t="s">
        <v>19</v>
      </c>
      <c r="J236" s="99">
        <v>1374429</v>
      </c>
      <c r="K236" s="100">
        <v>1373089</v>
      </c>
      <c r="L236" s="99"/>
      <c r="M236" s="97"/>
      <c r="N236" s="98"/>
      <c r="O236" s="97"/>
      <c r="P236" s="102"/>
      <c r="Q236" s="125">
        <v>6680237</v>
      </c>
      <c r="R236" s="97">
        <v>14</v>
      </c>
      <c r="S236" s="110">
        <v>6680237</v>
      </c>
      <c r="T236" s="264">
        <f t="shared" si="6"/>
        <v>8053326</v>
      </c>
      <c r="U236" s="263">
        <v>267</v>
      </c>
      <c r="V236" s="15" t="s">
        <v>230</v>
      </c>
      <c r="W236" s="15" t="s">
        <v>11</v>
      </c>
      <c r="X236" s="15">
        <v>10</v>
      </c>
      <c r="Y236" s="15">
        <v>10</v>
      </c>
      <c r="Z236" s="11">
        <v>667300</v>
      </c>
      <c r="AA236" s="40"/>
      <c r="AB236" s="39" t="s">
        <v>84</v>
      </c>
      <c r="AC236" s="271" t="s">
        <v>229</v>
      </c>
      <c r="AD236" s="295">
        <f t="shared" si="7"/>
        <v>30162.26966292135</v>
      </c>
      <c r="AE236" s="6"/>
      <c r="AF236" s="6"/>
    </row>
    <row r="237" spans="1:32" ht="30.75" customHeight="1">
      <c r="A237" s="95">
        <v>233</v>
      </c>
      <c r="B237" s="95">
        <v>45211</v>
      </c>
      <c r="C237" s="95" t="s">
        <v>228</v>
      </c>
      <c r="D237" s="95" t="s">
        <v>65</v>
      </c>
      <c r="E237" s="95" t="s">
        <v>227</v>
      </c>
      <c r="F237" s="111" t="s">
        <v>226</v>
      </c>
      <c r="G237" s="115" t="s">
        <v>225</v>
      </c>
      <c r="H237" s="98" t="s">
        <v>224</v>
      </c>
      <c r="I237" s="181" t="s">
        <v>223</v>
      </c>
      <c r="J237" s="99">
        <v>1309963</v>
      </c>
      <c r="K237" s="100">
        <v>1372903</v>
      </c>
      <c r="L237" s="99"/>
      <c r="M237" s="97"/>
      <c r="N237" s="98">
        <v>10</v>
      </c>
      <c r="O237" s="97"/>
      <c r="P237" s="112"/>
      <c r="Q237" s="125">
        <v>7186134</v>
      </c>
      <c r="R237" s="97">
        <v>16</v>
      </c>
      <c r="S237" s="110">
        <v>7186134</v>
      </c>
      <c r="T237" s="264">
        <f t="shared" si="6"/>
        <v>8559037</v>
      </c>
      <c r="U237" s="263">
        <v>550</v>
      </c>
      <c r="V237" s="15" t="s">
        <v>119</v>
      </c>
      <c r="W237" s="15" t="s">
        <v>11</v>
      </c>
      <c r="X237" s="15">
        <v>100</v>
      </c>
      <c r="Y237" s="15">
        <v>66</v>
      </c>
      <c r="Z237" s="11">
        <v>4705000</v>
      </c>
      <c r="AA237" s="14"/>
      <c r="AB237" s="15" t="s">
        <v>31</v>
      </c>
      <c r="AC237" s="290" t="s">
        <v>222</v>
      </c>
      <c r="AD237" s="295">
        <f t="shared" si="7"/>
        <v>15561.885454545454</v>
      </c>
      <c r="AE237" s="6"/>
      <c r="AF237" s="6"/>
    </row>
    <row r="238" spans="1:32" ht="30.75" customHeight="1">
      <c r="A238" s="95">
        <v>234</v>
      </c>
      <c r="B238" s="95">
        <v>45154</v>
      </c>
      <c r="C238" s="95" t="s">
        <v>221</v>
      </c>
      <c r="D238" s="95" t="s">
        <v>220</v>
      </c>
      <c r="E238" s="95" t="s">
        <v>219</v>
      </c>
      <c r="F238" s="111" t="s">
        <v>218</v>
      </c>
      <c r="G238" s="190" t="s">
        <v>217</v>
      </c>
      <c r="H238" s="98" t="s">
        <v>113</v>
      </c>
      <c r="I238" s="97" t="s">
        <v>112</v>
      </c>
      <c r="J238" s="99">
        <v>1311347</v>
      </c>
      <c r="K238" s="100">
        <v>1371558.84</v>
      </c>
      <c r="L238" s="99"/>
      <c r="M238" s="97"/>
      <c r="N238" s="101">
        <v>100</v>
      </c>
      <c r="O238" s="97"/>
      <c r="P238" s="112"/>
      <c r="Q238" s="125">
        <v>8907352</v>
      </c>
      <c r="R238" s="97">
        <v>21</v>
      </c>
      <c r="S238" s="110">
        <v>8907352</v>
      </c>
      <c r="T238" s="264">
        <f t="shared" si="6"/>
        <v>10278910.84</v>
      </c>
      <c r="U238" s="263">
        <v>1000</v>
      </c>
      <c r="V238" s="15" t="s">
        <v>216</v>
      </c>
      <c r="W238" s="15" t="s">
        <v>11</v>
      </c>
      <c r="X238" s="13">
        <v>23</v>
      </c>
      <c r="Y238" s="15">
        <v>20</v>
      </c>
      <c r="Z238" s="11">
        <v>1904830</v>
      </c>
      <c r="AA238" s="14">
        <v>68</v>
      </c>
      <c r="AB238" s="15" t="s">
        <v>31</v>
      </c>
      <c r="AC238" s="283" t="s">
        <v>215</v>
      </c>
      <c r="AD238" s="295">
        <f t="shared" si="7"/>
        <v>10278.91084</v>
      </c>
      <c r="AE238" s="6"/>
      <c r="AF238" s="6"/>
    </row>
    <row r="239" spans="1:32" s="22" customFormat="1" ht="30.75" customHeight="1">
      <c r="A239" s="95">
        <v>235</v>
      </c>
      <c r="B239" s="95">
        <v>43040</v>
      </c>
      <c r="C239" s="95" t="s">
        <v>214</v>
      </c>
      <c r="D239" s="95" t="s">
        <v>91</v>
      </c>
      <c r="E239" s="95" t="s">
        <v>90</v>
      </c>
      <c r="F239" s="135" t="s">
        <v>213</v>
      </c>
      <c r="G239" s="182" t="s">
        <v>212</v>
      </c>
      <c r="H239" s="98" t="s">
        <v>211</v>
      </c>
      <c r="I239" s="97" t="s">
        <v>210</v>
      </c>
      <c r="J239" s="108">
        <v>1365949</v>
      </c>
      <c r="K239" s="100">
        <v>1366948</v>
      </c>
      <c r="L239" s="99">
        <v>1364000</v>
      </c>
      <c r="M239" s="97"/>
      <c r="N239" s="101">
        <v>100</v>
      </c>
      <c r="O239" s="97">
        <v>100</v>
      </c>
      <c r="P239" s="102"/>
      <c r="Q239" s="125">
        <v>9918107</v>
      </c>
      <c r="R239" s="97">
        <v>21</v>
      </c>
      <c r="S239" s="110">
        <v>9918107</v>
      </c>
      <c r="T239" s="264">
        <f t="shared" si="6"/>
        <v>11285055</v>
      </c>
      <c r="U239" s="263">
        <v>570</v>
      </c>
      <c r="V239" s="13" t="s">
        <v>209</v>
      </c>
      <c r="W239" s="12" t="s">
        <v>190</v>
      </c>
      <c r="X239" s="13">
        <v>100</v>
      </c>
      <c r="Y239" s="13">
        <v>100</v>
      </c>
      <c r="Z239" s="11">
        <v>9894000</v>
      </c>
      <c r="AA239" s="40" t="s">
        <v>208</v>
      </c>
      <c r="AB239" s="42" t="s">
        <v>31</v>
      </c>
      <c r="AC239" s="270" t="s">
        <v>207</v>
      </c>
      <c r="AD239" s="295">
        <f t="shared" si="7"/>
        <v>19798.342105263157</v>
      </c>
      <c r="AE239" s="23"/>
      <c r="AF239" s="23"/>
    </row>
    <row r="240" spans="1:32" s="22" customFormat="1" ht="30.75" customHeight="1">
      <c r="A240" s="95">
        <v>236</v>
      </c>
      <c r="B240" s="95">
        <v>45164</v>
      </c>
      <c r="C240" s="95" t="s">
        <v>206</v>
      </c>
      <c r="D240" s="95" t="s">
        <v>205</v>
      </c>
      <c r="E240" s="95" t="s">
        <v>204</v>
      </c>
      <c r="F240" s="111" t="s">
        <v>203</v>
      </c>
      <c r="G240" s="97" t="s">
        <v>202</v>
      </c>
      <c r="H240" s="98" t="s">
        <v>201</v>
      </c>
      <c r="I240" s="97" t="s">
        <v>200</v>
      </c>
      <c r="J240" s="99">
        <v>1283711</v>
      </c>
      <c r="K240" s="100">
        <v>1350450</v>
      </c>
      <c r="L240" s="99"/>
      <c r="M240" s="97"/>
      <c r="N240" s="98">
        <v>100</v>
      </c>
      <c r="O240" s="97"/>
      <c r="P240" s="112"/>
      <c r="Q240" s="125">
        <v>3925843</v>
      </c>
      <c r="R240" s="97">
        <v>14</v>
      </c>
      <c r="S240" s="110">
        <v>3925843</v>
      </c>
      <c r="T240" s="264">
        <f t="shared" si="6"/>
        <v>5276293</v>
      </c>
      <c r="U240" s="263">
        <v>882</v>
      </c>
      <c r="V240" s="15" t="s">
        <v>199</v>
      </c>
      <c r="W240" s="15" t="s">
        <v>11</v>
      </c>
      <c r="X240" s="15">
        <v>95</v>
      </c>
      <c r="Y240" s="15">
        <v>46</v>
      </c>
      <c r="Z240" s="11">
        <v>1795253</v>
      </c>
      <c r="AA240" s="14"/>
      <c r="AB240" s="15" t="s">
        <v>84</v>
      </c>
      <c r="AC240" s="275" t="s">
        <v>198</v>
      </c>
      <c r="AD240" s="295">
        <f t="shared" si="7"/>
        <v>5982.1916099773243</v>
      </c>
      <c r="AE240" s="23"/>
      <c r="AF240" s="23"/>
    </row>
    <row r="241" spans="1:32" s="22" customFormat="1" ht="30.75" customHeight="1">
      <c r="A241" s="95">
        <v>237</v>
      </c>
      <c r="B241" s="95">
        <v>43048</v>
      </c>
      <c r="C241" s="95" t="s">
        <v>197</v>
      </c>
      <c r="D241" s="95" t="s">
        <v>91</v>
      </c>
      <c r="E241" s="95" t="s">
        <v>196</v>
      </c>
      <c r="F241" s="135" t="s">
        <v>195</v>
      </c>
      <c r="G241" s="182" t="s">
        <v>194</v>
      </c>
      <c r="H241" s="98" t="s">
        <v>193</v>
      </c>
      <c r="I241" s="97" t="s">
        <v>192</v>
      </c>
      <c r="J241" s="99">
        <v>1365048</v>
      </c>
      <c r="K241" s="100">
        <v>1340034</v>
      </c>
      <c r="L241" s="99">
        <v>1269000</v>
      </c>
      <c r="M241" s="97"/>
      <c r="N241" s="101">
        <v>100</v>
      </c>
      <c r="O241" s="97">
        <v>100</v>
      </c>
      <c r="P241" s="102"/>
      <c r="Q241" s="125">
        <v>10681557</v>
      </c>
      <c r="R241" s="97">
        <v>25</v>
      </c>
      <c r="S241" s="110">
        <v>10681557</v>
      </c>
      <c r="T241" s="264">
        <f t="shared" si="6"/>
        <v>12021591</v>
      </c>
      <c r="U241" s="263">
        <v>625</v>
      </c>
      <c r="V241" s="13" t="s">
        <v>191</v>
      </c>
      <c r="W241" s="13" t="s">
        <v>190</v>
      </c>
      <c r="X241" s="13">
        <v>100</v>
      </c>
      <c r="Y241" s="13">
        <v>95</v>
      </c>
      <c r="Z241" s="11">
        <v>10502000</v>
      </c>
      <c r="AA241" s="40"/>
      <c r="AB241" s="39" t="s">
        <v>5</v>
      </c>
      <c r="AC241" s="291" t="s">
        <v>67</v>
      </c>
      <c r="AD241" s="295">
        <f t="shared" si="7"/>
        <v>19234.545600000001</v>
      </c>
      <c r="AE241" s="23"/>
      <c r="AF241" s="23"/>
    </row>
    <row r="242" spans="1:32" s="22" customFormat="1" ht="30.75" customHeight="1">
      <c r="A242" s="95">
        <v>238</v>
      </c>
      <c r="B242" s="95">
        <v>44131</v>
      </c>
      <c r="C242" s="95" t="s">
        <v>189</v>
      </c>
      <c r="D242" s="95" t="s">
        <v>188</v>
      </c>
      <c r="E242" s="95" t="s">
        <v>131</v>
      </c>
      <c r="F242" s="111" t="s">
        <v>187</v>
      </c>
      <c r="G242" s="182" t="s">
        <v>186</v>
      </c>
      <c r="H242" s="98" t="s">
        <v>185</v>
      </c>
      <c r="I242" s="97" t="s">
        <v>184</v>
      </c>
      <c r="J242" s="99">
        <v>1374429</v>
      </c>
      <c r="K242" s="100">
        <v>1321659</v>
      </c>
      <c r="L242" s="99">
        <v>515000</v>
      </c>
      <c r="M242" s="97"/>
      <c r="N242" s="101">
        <v>90</v>
      </c>
      <c r="O242" s="97">
        <v>37</v>
      </c>
      <c r="P242" s="112"/>
      <c r="Q242" s="125">
        <v>9266583</v>
      </c>
      <c r="R242" s="97">
        <v>22</v>
      </c>
      <c r="S242" s="110">
        <v>9266583</v>
      </c>
      <c r="T242" s="264">
        <f t="shared" si="6"/>
        <v>10588242</v>
      </c>
      <c r="U242" s="263">
        <v>1070</v>
      </c>
      <c r="V242" s="15" t="s">
        <v>183</v>
      </c>
      <c r="W242" s="15" t="s">
        <v>58</v>
      </c>
      <c r="X242" s="13">
        <v>100</v>
      </c>
      <c r="Y242" s="15">
        <v>66.16</v>
      </c>
      <c r="Z242" s="11">
        <v>6130958</v>
      </c>
      <c r="AA242" s="14"/>
      <c r="AB242" s="15" t="s">
        <v>31</v>
      </c>
      <c r="AC242" s="271" t="s">
        <v>182</v>
      </c>
      <c r="AD242" s="295">
        <f t="shared" si="7"/>
        <v>9895.5532710280368</v>
      </c>
      <c r="AE242" s="41"/>
      <c r="AF242" s="23"/>
    </row>
    <row r="243" spans="1:32" ht="30.75" customHeight="1">
      <c r="A243" s="95">
        <v>239</v>
      </c>
      <c r="B243" s="95">
        <v>44076</v>
      </c>
      <c r="C243" s="95" t="s">
        <v>181</v>
      </c>
      <c r="D243" s="95" t="s">
        <v>117</v>
      </c>
      <c r="E243" s="95" t="s">
        <v>180</v>
      </c>
      <c r="F243" s="135" t="s">
        <v>179</v>
      </c>
      <c r="G243" s="206" t="s">
        <v>114</v>
      </c>
      <c r="H243" s="98" t="s">
        <v>113</v>
      </c>
      <c r="I243" s="97" t="s">
        <v>112</v>
      </c>
      <c r="J243" s="99">
        <v>1319038</v>
      </c>
      <c r="K243" s="100">
        <v>1317789</v>
      </c>
      <c r="L243" s="99">
        <v>800000</v>
      </c>
      <c r="M243" s="97"/>
      <c r="N243" s="98">
        <v>100</v>
      </c>
      <c r="O243" s="97">
        <v>60</v>
      </c>
      <c r="P243" s="112"/>
      <c r="Q243" s="125">
        <v>11232784</v>
      </c>
      <c r="R243" s="97">
        <v>24</v>
      </c>
      <c r="S243" s="110">
        <v>11232784</v>
      </c>
      <c r="T243" s="264">
        <f t="shared" si="6"/>
        <v>12550573</v>
      </c>
      <c r="U243" s="263">
        <v>883</v>
      </c>
      <c r="V243" s="15" t="s">
        <v>178</v>
      </c>
      <c r="W243" s="15" t="s">
        <v>11</v>
      </c>
      <c r="X243" s="13">
        <v>100</v>
      </c>
      <c r="Y243" s="15">
        <v>95</v>
      </c>
      <c r="Z243" s="11">
        <v>11169101</v>
      </c>
      <c r="AA243" s="40"/>
      <c r="AB243" s="39" t="s">
        <v>31</v>
      </c>
      <c r="AC243" s="271" t="s">
        <v>177</v>
      </c>
      <c r="AD243" s="295">
        <f t="shared" si="7"/>
        <v>14213.559456398641</v>
      </c>
      <c r="AE243" s="6"/>
      <c r="AF243" s="6"/>
    </row>
    <row r="244" spans="1:32" ht="30.75" customHeight="1">
      <c r="A244" s="95">
        <v>240</v>
      </c>
      <c r="B244" s="95">
        <v>44080</v>
      </c>
      <c r="C244" s="95" t="s">
        <v>176</v>
      </c>
      <c r="D244" s="137" t="s">
        <v>16</v>
      </c>
      <c r="E244" s="95" t="s">
        <v>7</v>
      </c>
      <c r="F244" s="135" t="s">
        <v>175</v>
      </c>
      <c r="G244" s="182" t="s">
        <v>174</v>
      </c>
      <c r="H244" s="98" t="s">
        <v>173</v>
      </c>
      <c r="I244" s="97" t="s">
        <v>172</v>
      </c>
      <c r="J244" s="99">
        <v>1319038</v>
      </c>
      <c r="K244" s="100">
        <v>1317572</v>
      </c>
      <c r="L244" s="99">
        <v>1233215</v>
      </c>
      <c r="M244" s="97"/>
      <c r="N244" s="101">
        <v>100</v>
      </c>
      <c r="O244" s="97">
        <v>100</v>
      </c>
      <c r="P244" s="112" t="s">
        <v>171</v>
      </c>
      <c r="Q244" s="125">
        <v>10607426</v>
      </c>
      <c r="R244" s="97">
        <v>25</v>
      </c>
      <c r="S244" s="110">
        <v>10607426</v>
      </c>
      <c r="T244" s="264">
        <f t="shared" si="6"/>
        <v>11924998</v>
      </c>
      <c r="U244" s="263">
        <v>869</v>
      </c>
      <c r="V244" s="15" t="s">
        <v>170</v>
      </c>
      <c r="W244" s="15" t="s">
        <v>58</v>
      </c>
      <c r="X244" s="15">
        <v>100</v>
      </c>
      <c r="Y244" s="15">
        <v>100</v>
      </c>
      <c r="Z244" s="11">
        <v>10293162</v>
      </c>
      <c r="AA244" s="40">
        <v>190</v>
      </c>
      <c r="AB244" s="15" t="s">
        <v>5</v>
      </c>
      <c r="AC244" s="272" t="s">
        <v>67</v>
      </c>
      <c r="AD244" s="295">
        <f t="shared" si="7"/>
        <v>13722.66743383199</v>
      </c>
      <c r="AE244" s="6"/>
      <c r="AF244" s="6"/>
    </row>
    <row r="245" spans="1:32" s="36" customFormat="1" ht="30.75" customHeight="1">
      <c r="A245" s="95">
        <v>241</v>
      </c>
      <c r="B245" s="95">
        <v>43062</v>
      </c>
      <c r="C245" s="137" t="s">
        <v>169</v>
      </c>
      <c r="D245" s="137" t="s">
        <v>132</v>
      </c>
      <c r="E245" s="95" t="s">
        <v>168</v>
      </c>
      <c r="F245" s="135" t="s">
        <v>167</v>
      </c>
      <c r="G245" s="97" t="s">
        <v>166</v>
      </c>
      <c r="H245" s="98" t="s">
        <v>165</v>
      </c>
      <c r="I245" s="97" t="s">
        <v>164</v>
      </c>
      <c r="J245" s="99">
        <v>1314303</v>
      </c>
      <c r="K245" s="100">
        <v>1314220</v>
      </c>
      <c r="L245" s="99">
        <v>500000</v>
      </c>
      <c r="M245" s="97"/>
      <c r="N245" s="101">
        <v>100</v>
      </c>
      <c r="O245" s="97">
        <v>38</v>
      </c>
      <c r="P245" s="102" t="s">
        <v>163</v>
      </c>
      <c r="Q245" s="125">
        <v>9574907</v>
      </c>
      <c r="R245" s="123">
        <v>23</v>
      </c>
      <c r="S245" s="110">
        <v>9574907</v>
      </c>
      <c r="T245" s="264">
        <f t="shared" si="6"/>
        <v>10889127</v>
      </c>
      <c r="U245" s="263">
        <v>791</v>
      </c>
      <c r="V245" s="21" t="s">
        <v>162</v>
      </c>
      <c r="W245" s="15" t="s">
        <v>58</v>
      </c>
      <c r="X245" s="15">
        <v>100</v>
      </c>
      <c r="Y245" s="15">
        <v>66.3</v>
      </c>
      <c r="Z245" s="11">
        <v>6347987</v>
      </c>
      <c r="AA245" s="40"/>
      <c r="AB245" s="39" t="s">
        <v>5</v>
      </c>
      <c r="AC245" s="277" t="s">
        <v>161</v>
      </c>
      <c r="AD245" s="295">
        <f t="shared" si="7"/>
        <v>13766.279393173198</v>
      </c>
      <c r="AE245" s="37"/>
      <c r="AF245" s="37"/>
    </row>
    <row r="246" spans="1:32" s="22" customFormat="1" ht="30.75" customHeight="1">
      <c r="A246" s="95">
        <v>242</v>
      </c>
      <c r="B246" s="95">
        <v>45200</v>
      </c>
      <c r="C246" s="95" t="s">
        <v>160</v>
      </c>
      <c r="D246" s="95" t="s">
        <v>159</v>
      </c>
      <c r="E246" s="95" t="s">
        <v>158</v>
      </c>
      <c r="F246" s="111" t="s">
        <v>157</v>
      </c>
      <c r="G246" s="115" t="s">
        <v>156</v>
      </c>
      <c r="H246" s="98" t="s">
        <v>155</v>
      </c>
      <c r="I246" s="97" t="s">
        <v>154</v>
      </c>
      <c r="J246" s="99">
        <v>1312846</v>
      </c>
      <c r="K246" s="100">
        <v>1312615</v>
      </c>
      <c r="L246" s="99"/>
      <c r="M246" s="97"/>
      <c r="N246" s="98">
        <v>95</v>
      </c>
      <c r="O246" s="97"/>
      <c r="P246" s="112"/>
      <c r="Q246" s="125">
        <v>3720351</v>
      </c>
      <c r="R246" s="97">
        <v>9</v>
      </c>
      <c r="S246" s="110">
        <v>3720351</v>
      </c>
      <c r="T246" s="264">
        <f t="shared" si="6"/>
        <v>5032966</v>
      </c>
      <c r="U246" s="263">
        <v>322</v>
      </c>
      <c r="V246" s="15" t="s">
        <v>153</v>
      </c>
      <c r="W246" s="15" t="s">
        <v>11</v>
      </c>
      <c r="X246" s="15">
        <v>0</v>
      </c>
      <c r="Y246" s="15"/>
      <c r="Z246" s="11"/>
      <c r="AA246" s="14"/>
      <c r="AB246" s="15" t="s">
        <v>5</v>
      </c>
      <c r="AC246" s="269" t="s">
        <v>152</v>
      </c>
      <c r="AD246" s="295">
        <f t="shared" si="7"/>
        <v>15630.329192546584</v>
      </c>
      <c r="AE246" s="23"/>
      <c r="AF246" s="23"/>
    </row>
    <row r="247" spans="1:32" s="22" customFormat="1" ht="30.75" customHeight="1">
      <c r="A247" s="95">
        <v>243</v>
      </c>
      <c r="B247" s="95">
        <v>45166</v>
      </c>
      <c r="C247" s="95" t="s">
        <v>151</v>
      </c>
      <c r="D247" s="95" t="s">
        <v>150</v>
      </c>
      <c r="E247" s="95" t="s">
        <v>80</v>
      </c>
      <c r="F247" s="111" t="s">
        <v>149</v>
      </c>
      <c r="G247" s="97" t="s">
        <v>148</v>
      </c>
      <c r="H247" s="98" t="s">
        <v>147</v>
      </c>
      <c r="I247" s="97" t="s">
        <v>146</v>
      </c>
      <c r="J247" s="99">
        <v>1311347</v>
      </c>
      <c r="K247" s="100">
        <v>1308359</v>
      </c>
      <c r="L247" s="99">
        <v>0</v>
      </c>
      <c r="M247" s="97"/>
      <c r="N247" s="98">
        <v>45</v>
      </c>
      <c r="O247" s="97"/>
      <c r="P247" s="112"/>
      <c r="Q247" s="125">
        <v>5433452</v>
      </c>
      <c r="R247" s="97">
        <v>12</v>
      </c>
      <c r="S247" s="110">
        <v>5433452</v>
      </c>
      <c r="T247" s="264">
        <f t="shared" si="6"/>
        <v>6741811</v>
      </c>
      <c r="U247" s="263">
        <v>426</v>
      </c>
      <c r="V247" s="15" t="s">
        <v>145</v>
      </c>
      <c r="W247" s="15" t="s">
        <v>11</v>
      </c>
      <c r="X247" s="15">
        <v>60</v>
      </c>
      <c r="Y247" s="15">
        <v>27</v>
      </c>
      <c r="Z247" s="11">
        <v>1459000</v>
      </c>
      <c r="AA247" s="14"/>
      <c r="AB247" s="15" t="s">
        <v>31</v>
      </c>
      <c r="AC247" s="292" t="s">
        <v>144</v>
      </c>
      <c r="AD247" s="295">
        <f t="shared" si="7"/>
        <v>15825.847417840376</v>
      </c>
      <c r="AE247" s="23"/>
      <c r="AF247" s="23"/>
    </row>
    <row r="248" spans="1:32" s="22" customFormat="1" ht="30.75" customHeight="1">
      <c r="A248" s="95">
        <v>244</v>
      </c>
      <c r="B248" s="95">
        <v>45197</v>
      </c>
      <c r="C248" s="95" t="s">
        <v>143</v>
      </c>
      <c r="D248" s="95" t="s">
        <v>40</v>
      </c>
      <c r="E248" s="95" t="s">
        <v>142</v>
      </c>
      <c r="F248" s="111" t="s">
        <v>141</v>
      </c>
      <c r="G248" s="182" t="s">
        <v>140</v>
      </c>
      <c r="H248" s="98" t="s">
        <v>54</v>
      </c>
      <c r="I248" s="97" t="s">
        <v>139</v>
      </c>
      <c r="J248" s="99">
        <v>1303884</v>
      </c>
      <c r="K248" s="100">
        <v>1300053</v>
      </c>
      <c r="L248" s="99">
        <v>826908</v>
      </c>
      <c r="M248" s="97"/>
      <c r="N248" s="98">
        <v>80</v>
      </c>
      <c r="O248" s="97">
        <v>63</v>
      </c>
      <c r="P248" s="112"/>
      <c r="Q248" s="125">
        <v>11192097</v>
      </c>
      <c r="R248" s="97">
        <v>24</v>
      </c>
      <c r="S248" s="110">
        <v>11192097</v>
      </c>
      <c r="T248" s="264">
        <f t="shared" si="6"/>
        <v>12492150</v>
      </c>
      <c r="U248" s="263">
        <v>810</v>
      </c>
      <c r="V248" s="15" t="s">
        <v>103</v>
      </c>
      <c r="W248" s="15" t="s">
        <v>11</v>
      </c>
      <c r="X248" s="15">
        <v>100</v>
      </c>
      <c r="Y248" s="15">
        <v>59</v>
      </c>
      <c r="Z248" s="11">
        <v>6636101</v>
      </c>
      <c r="AA248" s="14"/>
      <c r="AB248" s="15" t="s">
        <v>84</v>
      </c>
      <c r="AC248" s="272" t="s">
        <v>10</v>
      </c>
      <c r="AD248" s="295">
        <f t="shared" si="7"/>
        <v>15422.407407407407</v>
      </c>
      <c r="AE248" s="23"/>
      <c r="AF248" s="23"/>
    </row>
    <row r="249" spans="1:32" ht="30.75" customHeight="1">
      <c r="A249" s="95">
        <v>245</v>
      </c>
      <c r="B249" s="95">
        <v>45181</v>
      </c>
      <c r="C249" s="105" t="s">
        <v>138</v>
      </c>
      <c r="D249" s="95" t="s">
        <v>132</v>
      </c>
      <c r="E249" s="95" t="s">
        <v>137</v>
      </c>
      <c r="F249" s="111" t="s">
        <v>136</v>
      </c>
      <c r="G249" s="115" t="s">
        <v>135</v>
      </c>
      <c r="H249" s="98" t="s">
        <v>128</v>
      </c>
      <c r="I249" s="97" t="s">
        <v>127</v>
      </c>
      <c r="J249" s="99">
        <v>1311610</v>
      </c>
      <c r="K249" s="100">
        <v>1293791</v>
      </c>
      <c r="L249" s="99">
        <v>0</v>
      </c>
      <c r="M249" s="97"/>
      <c r="N249" s="98">
        <v>100</v>
      </c>
      <c r="O249" s="97">
        <v>0</v>
      </c>
      <c r="P249" s="112"/>
      <c r="Q249" s="125">
        <v>7268432</v>
      </c>
      <c r="R249" s="97">
        <v>19</v>
      </c>
      <c r="S249" s="110">
        <v>7268432</v>
      </c>
      <c r="T249" s="264">
        <f t="shared" si="6"/>
        <v>8562223</v>
      </c>
      <c r="U249" s="263">
        <v>698</v>
      </c>
      <c r="V249" s="15" t="s">
        <v>126</v>
      </c>
      <c r="W249" s="15" t="s">
        <v>58</v>
      </c>
      <c r="X249" s="13">
        <v>100</v>
      </c>
      <c r="Y249" s="15">
        <v>68</v>
      </c>
      <c r="Z249" s="11">
        <v>4962700</v>
      </c>
      <c r="AA249" s="14">
        <v>52</v>
      </c>
      <c r="AB249" s="15" t="s">
        <v>84</v>
      </c>
      <c r="AC249" s="283" t="s">
        <v>134</v>
      </c>
      <c r="AD249" s="295">
        <f t="shared" si="7"/>
        <v>12266.795128939828</v>
      </c>
      <c r="AE249" s="6"/>
      <c r="AF249" s="6"/>
    </row>
    <row r="250" spans="1:32" ht="30.75" customHeight="1">
      <c r="A250" s="95">
        <v>246</v>
      </c>
      <c r="B250" s="95">
        <v>45185</v>
      </c>
      <c r="C250" s="105" t="s">
        <v>133</v>
      </c>
      <c r="D250" s="95" t="s">
        <v>132</v>
      </c>
      <c r="E250" s="95" t="s">
        <v>131</v>
      </c>
      <c r="F250" s="111" t="s">
        <v>130</v>
      </c>
      <c r="G250" s="183" t="s">
        <v>129</v>
      </c>
      <c r="H250" s="98" t="s">
        <v>128</v>
      </c>
      <c r="I250" s="97" t="s">
        <v>127</v>
      </c>
      <c r="J250" s="99">
        <v>1305048</v>
      </c>
      <c r="K250" s="100">
        <v>1285780</v>
      </c>
      <c r="L250" s="99">
        <v>318000</v>
      </c>
      <c r="M250" s="97"/>
      <c r="N250" s="98">
        <v>70</v>
      </c>
      <c r="O250" s="97">
        <v>25</v>
      </c>
      <c r="P250" s="112"/>
      <c r="Q250" s="125">
        <v>5235808</v>
      </c>
      <c r="R250" s="97">
        <v>15</v>
      </c>
      <c r="S250" s="110">
        <v>5235808</v>
      </c>
      <c r="T250" s="264">
        <f t="shared" si="6"/>
        <v>6521588</v>
      </c>
      <c r="U250" s="263">
        <v>480</v>
      </c>
      <c r="V250" s="15" t="s">
        <v>126</v>
      </c>
      <c r="W250" s="15" t="s">
        <v>58</v>
      </c>
      <c r="X250" s="13">
        <v>100</v>
      </c>
      <c r="Y250" s="15">
        <v>65</v>
      </c>
      <c r="Z250" s="11">
        <v>3393100</v>
      </c>
      <c r="AA250" s="14">
        <v>52</v>
      </c>
      <c r="AB250" s="15" t="s">
        <v>84</v>
      </c>
      <c r="AC250" s="271" t="s">
        <v>125</v>
      </c>
      <c r="AD250" s="295">
        <f t="shared" si="7"/>
        <v>13586.641666666666</v>
      </c>
      <c r="AE250" s="6"/>
      <c r="AF250" s="6"/>
    </row>
    <row r="251" spans="1:32" s="22" customFormat="1" ht="30.75" customHeight="1">
      <c r="A251" s="95">
        <v>247</v>
      </c>
      <c r="B251" s="95">
        <v>46240</v>
      </c>
      <c r="C251" s="95" t="s">
        <v>124</v>
      </c>
      <c r="D251" s="95" t="s">
        <v>91</v>
      </c>
      <c r="E251" s="95" t="s">
        <v>123</v>
      </c>
      <c r="F251" s="111" t="s">
        <v>122</v>
      </c>
      <c r="G251" s="97" t="s">
        <v>121</v>
      </c>
      <c r="H251" s="98" t="s">
        <v>120</v>
      </c>
      <c r="I251" s="98" t="s">
        <v>32</v>
      </c>
      <c r="J251" s="108">
        <v>1413018</v>
      </c>
      <c r="K251" s="138">
        <v>1235533</v>
      </c>
      <c r="L251" s="108">
        <v>1413000</v>
      </c>
      <c r="M251" s="98"/>
      <c r="N251" s="98">
        <v>100</v>
      </c>
      <c r="O251" s="98">
        <v>100</v>
      </c>
      <c r="P251" s="112"/>
      <c r="Q251" s="113">
        <v>14301739</v>
      </c>
      <c r="R251" s="113">
        <v>32</v>
      </c>
      <c r="S251" s="114">
        <v>14301739</v>
      </c>
      <c r="T251" s="264">
        <f t="shared" si="6"/>
        <v>15537272</v>
      </c>
      <c r="U251" s="263">
        <v>847</v>
      </c>
      <c r="V251" s="15" t="s">
        <v>119</v>
      </c>
      <c r="W251" s="15" t="s">
        <v>11</v>
      </c>
      <c r="X251" s="15">
        <v>100</v>
      </c>
      <c r="Y251" s="15">
        <v>50</v>
      </c>
      <c r="Z251" s="11">
        <v>7300000</v>
      </c>
      <c r="AA251" s="14"/>
      <c r="AB251" s="13" t="s">
        <v>5</v>
      </c>
      <c r="AC251" s="272" t="s">
        <v>10</v>
      </c>
      <c r="AD251" s="295">
        <f t="shared" si="7"/>
        <v>18343.886658795749</v>
      </c>
      <c r="AE251" s="23"/>
      <c r="AF251" s="23"/>
    </row>
    <row r="252" spans="1:32" ht="30.75" customHeight="1">
      <c r="A252" s="95">
        <v>248</v>
      </c>
      <c r="B252" s="95">
        <v>45148</v>
      </c>
      <c r="C252" s="95" t="s">
        <v>118</v>
      </c>
      <c r="D252" s="95" t="s">
        <v>117</v>
      </c>
      <c r="E252" s="95" t="s">
        <v>116</v>
      </c>
      <c r="F252" s="111" t="s">
        <v>115</v>
      </c>
      <c r="G252" s="97" t="s">
        <v>114</v>
      </c>
      <c r="H252" s="98" t="s">
        <v>113</v>
      </c>
      <c r="I252" s="181" t="s">
        <v>112</v>
      </c>
      <c r="J252" s="99">
        <v>1231264</v>
      </c>
      <c r="K252" s="100">
        <v>1229376</v>
      </c>
      <c r="L252" s="99">
        <v>919348</v>
      </c>
      <c r="M252" s="97"/>
      <c r="N252" s="98">
        <v>100</v>
      </c>
      <c r="O252" s="97">
        <v>75</v>
      </c>
      <c r="P252" s="112"/>
      <c r="Q252" s="125">
        <v>12094806</v>
      </c>
      <c r="R252" s="97">
        <v>26</v>
      </c>
      <c r="S252" s="110">
        <v>12094806</v>
      </c>
      <c r="T252" s="264">
        <f t="shared" si="6"/>
        <v>13324182</v>
      </c>
      <c r="U252" s="263">
        <v>922</v>
      </c>
      <c r="V252" s="15" t="s">
        <v>111</v>
      </c>
      <c r="W252" s="15" t="s">
        <v>11</v>
      </c>
      <c r="X252" s="15">
        <v>100</v>
      </c>
      <c r="Y252" s="15">
        <v>100</v>
      </c>
      <c r="Z252" s="11">
        <v>11924499</v>
      </c>
      <c r="AA252" s="14"/>
      <c r="AB252" s="15" t="s">
        <v>31</v>
      </c>
      <c r="AC252" s="275" t="s">
        <v>110</v>
      </c>
      <c r="AD252" s="295">
        <f t="shared" si="7"/>
        <v>14451.390455531453</v>
      </c>
      <c r="AE252" s="6"/>
      <c r="AF252" s="6"/>
    </row>
    <row r="253" spans="1:32" ht="30.75" customHeight="1">
      <c r="A253" s="95">
        <v>249</v>
      </c>
      <c r="B253" s="95">
        <v>46249</v>
      </c>
      <c r="C253" s="95" t="s">
        <v>109</v>
      </c>
      <c r="D253" s="95" t="s">
        <v>101</v>
      </c>
      <c r="E253" s="95" t="s">
        <v>108</v>
      </c>
      <c r="F253" s="111" t="s">
        <v>107</v>
      </c>
      <c r="G253" s="253" t="s">
        <v>106</v>
      </c>
      <c r="H253" s="98" t="s">
        <v>105</v>
      </c>
      <c r="I253" s="159" t="s">
        <v>104</v>
      </c>
      <c r="J253" s="108">
        <v>1413019</v>
      </c>
      <c r="K253" s="254">
        <v>1228941</v>
      </c>
      <c r="L253" s="119"/>
      <c r="M253" s="120"/>
      <c r="N253" s="106">
        <v>35</v>
      </c>
      <c r="O253" s="106"/>
      <c r="P253" s="112"/>
      <c r="Q253" s="113">
        <v>7206805</v>
      </c>
      <c r="R253" s="106">
        <v>17</v>
      </c>
      <c r="S253" s="114">
        <v>7206805</v>
      </c>
      <c r="T253" s="264">
        <f t="shared" si="6"/>
        <v>8435746</v>
      </c>
      <c r="U253" s="263">
        <v>230</v>
      </c>
      <c r="V253" s="13" t="s">
        <v>103</v>
      </c>
      <c r="W253" s="13" t="s">
        <v>11</v>
      </c>
      <c r="X253" s="13">
        <v>100</v>
      </c>
      <c r="Y253" s="13">
        <v>66</v>
      </c>
      <c r="Z253" s="33">
        <v>4837681</v>
      </c>
      <c r="AA253" s="14"/>
      <c r="AB253" s="13" t="s">
        <v>31</v>
      </c>
      <c r="AC253" s="271" t="s">
        <v>97</v>
      </c>
      <c r="AD253" s="295">
        <f t="shared" si="7"/>
        <v>36677.156521739133</v>
      </c>
      <c r="AE253" s="6"/>
      <c r="AF253" s="6"/>
    </row>
    <row r="254" spans="1:32" s="22" customFormat="1" ht="30.75" customHeight="1">
      <c r="A254" s="95">
        <v>250</v>
      </c>
      <c r="B254" s="95">
        <v>46258</v>
      </c>
      <c r="C254" s="95" t="s">
        <v>102</v>
      </c>
      <c r="D254" s="95" t="s">
        <v>101</v>
      </c>
      <c r="E254" s="95" t="s">
        <v>15</v>
      </c>
      <c r="F254" s="111" t="s">
        <v>100</v>
      </c>
      <c r="G254" s="227" t="s">
        <v>99</v>
      </c>
      <c r="H254" s="116" t="s">
        <v>98</v>
      </c>
      <c r="I254" s="185" t="s">
        <v>19</v>
      </c>
      <c r="J254" s="108">
        <v>1413019</v>
      </c>
      <c r="K254" s="118">
        <v>1184840</v>
      </c>
      <c r="L254" s="119"/>
      <c r="M254" s="120"/>
      <c r="N254" s="120">
        <v>0</v>
      </c>
      <c r="O254" s="120"/>
      <c r="P254" s="112"/>
      <c r="Q254" s="113">
        <v>13557274</v>
      </c>
      <c r="R254" s="235">
        <v>28</v>
      </c>
      <c r="S254" s="114">
        <v>13557274</v>
      </c>
      <c r="T254" s="264">
        <f t="shared" si="6"/>
        <v>14742114</v>
      </c>
      <c r="U254" s="263">
        <v>560</v>
      </c>
      <c r="V254" s="32" t="s">
        <v>85</v>
      </c>
      <c r="W254" s="32" t="s">
        <v>11</v>
      </c>
      <c r="X254" s="32">
        <v>100</v>
      </c>
      <c r="Y254" s="31">
        <v>50</v>
      </c>
      <c r="Z254" s="30">
        <v>6907050</v>
      </c>
      <c r="AA254" s="14"/>
      <c r="AB254" s="13" t="s">
        <v>31</v>
      </c>
      <c r="AC254" s="271" t="s">
        <v>97</v>
      </c>
      <c r="AD254" s="295">
        <f t="shared" si="7"/>
        <v>26325.20357142857</v>
      </c>
      <c r="AE254" s="23"/>
      <c r="AF254" s="23"/>
    </row>
    <row r="255" spans="1:32" s="22" customFormat="1" ht="30.75" customHeight="1">
      <c r="A255" s="95">
        <v>251</v>
      </c>
      <c r="B255" s="95">
        <v>46253</v>
      </c>
      <c r="C255" s="95" t="s">
        <v>96</v>
      </c>
      <c r="D255" s="95" t="s">
        <v>91</v>
      </c>
      <c r="E255" s="95" t="s">
        <v>90</v>
      </c>
      <c r="F255" s="111" t="s">
        <v>95</v>
      </c>
      <c r="G255" s="227" t="s">
        <v>94</v>
      </c>
      <c r="H255" s="158" t="s">
        <v>87</v>
      </c>
      <c r="I255" s="255" t="s">
        <v>86</v>
      </c>
      <c r="J255" s="108">
        <v>1426214</v>
      </c>
      <c r="K255" s="118">
        <v>1182905</v>
      </c>
      <c r="L255" s="119"/>
      <c r="M255" s="120"/>
      <c r="N255" s="120">
        <v>80</v>
      </c>
      <c r="O255" s="120"/>
      <c r="P255" s="112"/>
      <c r="Q255" s="113">
        <v>2830494</v>
      </c>
      <c r="R255" s="122">
        <v>10</v>
      </c>
      <c r="S255" s="114">
        <v>2830494</v>
      </c>
      <c r="T255" s="264">
        <f t="shared" si="6"/>
        <v>4013399</v>
      </c>
      <c r="U255" s="263">
        <v>225</v>
      </c>
      <c r="V255" s="27" t="s">
        <v>85</v>
      </c>
      <c r="W255" s="27" t="s">
        <v>11</v>
      </c>
      <c r="X255" s="27">
        <v>100</v>
      </c>
      <c r="Y255" s="29">
        <v>25</v>
      </c>
      <c r="Z255" s="28">
        <v>772000</v>
      </c>
      <c r="AA255" s="14"/>
      <c r="AB255" s="13" t="s">
        <v>31</v>
      </c>
      <c r="AC255" s="269" t="s">
        <v>93</v>
      </c>
      <c r="AD255" s="295">
        <f t="shared" si="7"/>
        <v>17837.328888888889</v>
      </c>
      <c r="AE255" s="23"/>
      <c r="AF255" s="23"/>
    </row>
    <row r="256" spans="1:32" ht="30.75" customHeight="1">
      <c r="A256" s="95">
        <v>252</v>
      </c>
      <c r="B256" s="95">
        <v>46252</v>
      </c>
      <c r="C256" s="95" t="s">
        <v>92</v>
      </c>
      <c r="D256" s="95" t="s">
        <v>91</v>
      </c>
      <c r="E256" s="95" t="s">
        <v>90</v>
      </c>
      <c r="F256" s="111" t="s">
        <v>89</v>
      </c>
      <c r="G256" s="146" t="s">
        <v>88</v>
      </c>
      <c r="H256" s="158" t="s">
        <v>87</v>
      </c>
      <c r="I256" s="255" t="s">
        <v>86</v>
      </c>
      <c r="J256" s="108">
        <v>1426214</v>
      </c>
      <c r="K256" s="118">
        <v>1181659</v>
      </c>
      <c r="L256" s="119"/>
      <c r="M256" s="120"/>
      <c r="N256" s="120">
        <v>60</v>
      </c>
      <c r="O256" s="120"/>
      <c r="P256" s="112"/>
      <c r="Q256" s="113">
        <v>7652239</v>
      </c>
      <c r="R256" s="122">
        <v>19</v>
      </c>
      <c r="S256" s="114">
        <v>7652239</v>
      </c>
      <c r="T256" s="264">
        <f t="shared" si="6"/>
        <v>8833898</v>
      </c>
      <c r="U256" s="263">
        <v>409</v>
      </c>
      <c r="V256" s="27" t="s">
        <v>85</v>
      </c>
      <c r="W256" s="27" t="s">
        <v>11</v>
      </c>
      <c r="X256" s="27">
        <v>100</v>
      </c>
      <c r="Y256" s="26">
        <v>3500000</v>
      </c>
      <c r="Z256" s="25">
        <v>1900000</v>
      </c>
      <c r="AA256" s="14"/>
      <c r="AB256" s="13" t="s">
        <v>84</v>
      </c>
      <c r="AC256" s="269" t="s">
        <v>83</v>
      </c>
      <c r="AD256" s="295">
        <f t="shared" si="7"/>
        <v>21598.772616136921</v>
      </c>
      <c r="AE256" s="6"/>
      <c r="AF256" s="6"/>
    </row>
    <row r="257" spans="1:32" ht="30.75" customHeight="1">
      <c r="A257" s="95">
        <v>253</v>
      </c>
      <c r="B257" s="223">
        <v>45144</v>
      </c>
      <c r="C257" s="105" t="s">
        <v>82</v>
      </c>
      <c r="D257" s="223" t="s">
        <v>81</v>
      </c>
      <c r="E257" s="95" t="s">
        <v>80</v>
      </c>
      <c r="F257" s="111" t="s">
        <v>79</v>
      </c>
      <c r="G257" s="115" t="s">
        <v>78</v>
      </c>
      <c r="H257" s="97" t="s">
        <v>77</v>
      </c>
      <c r="I257" s="97" t="s">
        <v>76</v>
      </c>
      <c r="J257" s="99">
        <v>1384919</v>
      </c>
      <c r="K257" s="100">
        <v>1169633.6000000001</v>
      </c>
      <c r="L257" s="99">
        <v>1169244</v>
      </c>
      <c r="M257" s="97"/>
      <c r="N257" s="101">
        <v>100</v>
      </c>
      <c r="O257" s="97">
        <v>100</v>
      </c>
      <c r="P257" s="112" t="s">
        <v>75</v>
      </c>
      <c r="Q257" s="125">
        <v>3031962</v>
      </c>
      <c r="R257" s="97">
        <v>7</v>
      </c>
      <c r="S257" s="110">
        <v>3031962</v>
      </c>
      <c r="T257" s="264">
        <f t="shared" si="6"/>
        <v>4201595.5999999996</v>
      </c>
      <c r="U257" s="263">
        <v>376</v>
      </c>
      <c r="V257" s="15" t="s">
        <v>68</v>
      </c>
      <c r="W257" s="15" t="s">
        <v>58</v>
      </c>
      <c r="X257" s="15">
        <v>95</v>
      </c>
      <c r="Y257" s="15">
        <v>69</v>
      </c>
      <c r="Z257" s="11">
        <v>2105356</v>
      </c>
      <c r="AA257" s="14"/>
      <c r="AB257" s="15" t="s">
        <v>5</v>
      </c>
      <c r="AC257" s="270" t="s">
        <v>10</v>
      </c>
      <c r="AD257" s="295">
        <f t="shared" si="7"/>
        <v>11174.456382978722</v>
      </c>
      <c r="AE257" s="6"/>
      <c r="AF257" s="6"/>
    </row>
    <row r="258" spans="1:32" s="22" customFormat="1" ht="30.75" customHeight="1">
      <c r="A258" s="95">
        <v>254</v>
      </c>
      <c r="B258" s="95">
        <v>45152</v>
      </c>
      <c r="C258" s="95" t="s">
        <v>74</v>
      </c>
      <c r="D258" s="95" t="s">
        <v>65</v>
      </c>
      <c r="E258" s="95" t="s">
        <v>73</v>
      </c>
      <c r="F258" s="111" t="s">
        <v>72</v>
      </c>
      <c r="G258" s="115" t="s">
        <v>71</v>
      </c>
      <c r="H258" s="98" t="s">
        <v>70</v>
      </c>
      <c r="I258" s="97" t="s">
        <v>69</v>
      </c>
      <c r="J258" s="99">
        <v>1310867</v>
      </c>
      <c r="K258" s="100">
        <v>1091706</v>
      </c>
      <c r="L258" s="99">
        <v>1076367</v>
      </c>
      <c r="M258" s="97"/>
      <c r="N258" s="101">
        <v>100</v>
      </c>
      <c r="O258" s="97">
        <v>98.59</v>
      </c>
      <c r="P258" s="112"/>
      <c r="Q258" s="125">
        <v>6313401</v>
      </c>
      <c r="R258" s="97">
        <v>13</v>
      </c>
      <c r="S258" s="110">
        <v>6313401</v>
      </c>
      <c r="T258" s="264">
        <f t="shared" si="6"/>
        <v>7405107</v>
      </c>
      <c r="U258" s="263">
        <v>383</v>
      </c>
      <c r="V258" s="15" t="s">
        <v>68</v>
      </c>
      <c r="W258" s="15" t="s">
        <v>58</v>
      </c>
      <c r="X258" s="13">
        <v>100</v>
      </c>
      <c r="Y258" s="15">
        <v>100</v>
      </c>
      <c r="Z258" s="11">
        <v>6144000</v>
      </c>
      <c r="AA258" s="14">
        <v>60</v>
      </c>
      <c r="AB258" s="15" t="s">
        <v>31</v>
      </c>
      <c r="AC258" s="290" t="s">
        <v>67</v>
      </c>
      <c r="AD258" s="295">
        <f t="shared" si="7"/>
        <v>19334.483028720628</v>
      </c>
      <c r="AE258" s="23"/>
      <c r="AF258" s="23"/>
    </row>
    <row r="259" spans="1:32" ht="30.75" customHeight="1">
      <c r="A259" s="95">
        <v>255</v>
      </c>
      <c r="B259" s="95">
        <v>45150</v>
      </c>
      <c r="C259" s="95" t="s">
        <v>66</v>
      </c>
      <c r="D259" s="95" t="s">
        <v>65</v>
      </c>
      <c r="E259" s="95" t="s">
        <v>64</v>
      </c>
      <c r="F259" s="111" t="s">
        <v>63</v>
      </c>
      <c r="G259" s="115" t="s">
        <v>62</v>
      </c>
      <c r="H259" s="98" t="s">
        <v>61</v>
      </c>
      <c r="I259" s="97" t="s">
        <v>60</v>
      </c>
      <c r="J259" s="99">
        <v>1290689</v>
      </c>
      <c r="K259" s="100">
        <v>1059094</v>
      </c>
      <c r="L259" s="99">
        <v>900000</v>
      </c>
      <c r="M259" s="97"/>
      <c r="N259" s="101">
        <v>100</v>
      </c>
      <c r="O259" s="97">
        <v>100</v>
      </c>
      <c r="P259" s="112"/>
      <c r="Q259" s="125">
        <v>9353327</v>
      </c>
      <c r="R259" s="97">
        <v>22</v>
      </c>
      <c r="S259" s="110">
        <v>9353327</v>
      </c>
      <c r="T259" s="264">
        <f t="shared" si="6"/>
        <v>10412421</v>
      </c>
      <c r="U259" s="263">
        <v>616</v>
      </c>
      <c r="V259" s="15" t="s">
        <v>59</v>
      </c>
      <c r="W259" s="15" t="s">
        <v>58</v>
      </c>
      <c r="X259" s="13">
        <v>100</v>
      </c>
      <c r="Y259" s="15">
        <v>100</v>
      </c>
      <c r="Z259" s="11">
        <v>9070000</v>
      </c>
      <c r="AA259" s="14">
        <v>66</v>
      </c>
      <c r="AB259" s="15" t="s">
        <v>31</v>
      </c>
      <c r="AC259" s="293" t="s">
        <v>10</v>
      </c>
      <c r="AD259" s="295">
        <f t="shared" si="7"/>
        <v>16903.280844155845</v>
      </c>
      <c r="AE259" s="6"/>
      <c r="AF259" s="6"/>
    </row>
    <row r="260" spans="1:32" ht="30.75" customHeight="1">
      <c r="A260" s="95">
        <v>256</v>
      </c>
      <c r="B260" s="95">
        <v>45161</v>
      </c>
      <c r="C260" s="95" t="s">
        <v>57</v>
      </c>
      <c r="D260" s="95" t="s">
        <v>40</v>
      </c>
      <c r="E260" s="95" t="s">
        <v>56</v>
      </c>
      <c r="F260" s="111" t="s">
        <v>55</v>
      </c>
      <c r="G260" s="98" t="s">
        <v>21</v>
      </c>
      <c r="H260" s="98"/>
      <c r="I260" s="97"/>
      <c r="J260" s="99">
        <v>3661593</v>
      </c>
      <c r="K260" s="256"/>
      <c r="L260" s="99"/>
      <c r="M260" s="97"/>
      <c r="N260" s="98"/>
      <c r="O260" s="97"/>
      <c r="P260" s="112"/>
      <c r="Q260" s="125">
        <v>8030010</v>
      </c>
      <c r="R260" s="97">
        <v>17</v>
      </c>
      <c r="S260" s="110">
        <v>8030010</v>
      </c>
      <c r="T260" s="264">
        <f t="shared" si="6"/>
        <v>8030010</v>
      </c>
      <c r="U260" s="263">
        <v>394</v>
      </c>
      <c r="V260" s="15" t="s">
        <v>54</v>
      </c>
      <c r="W260" s="15" t="s">
        <v>53</v>
      </c>
      <c r="X260" s="15">
        <v>100</v>
      </c>
      <c r="Y260" s="15">
        <v>59</v>
      </c>
      <c r="Z260" s="11">
        <v>4714937</v>
      </c>
      <c r="AA260" s="14">
        <v>68</v>
      </c>
      <c r="AB260" s="15" t="s">
        <v>31</v>
      </c>
      <c r="AC260" s="272" t="s">
        <v>52</v>
      </c>
      <c r="AD260" s="295">
        <f t="shared" si="7"/>
        <v>20380.736040609136</v>
      </c>
      <c r="AE260" s="6"/>
      <c r="AF260" s="6"/>
    </row>
    <row r="261" spans="1:32" ht="30.75" customHeight="1">
      <c r="A261" s="95">
        <v>257</v>
      </c>
      <c r="B261" s="95">
        <v>45163</v>
      </c>
      <c r="C261" s="95" t="s">
        <v>51</v>
      </c>
      <c r="D261" s="95" t="s">
        <v>50</v>
      </c>
      <c r="E261" s="95" t="s">
        <v>49</v>
      </c>
      <c r="F261" s="111" t="s">
        <v>48</v>
      </c>
      <c r="G261" s="155"/>
      <c r="H261" s="98"/>
      <c r="I261" s="97"/>
      <c r="J261" s="99">
        <v>7632216</v>
      </c>
      <c r="K261" s="100"/>
      <c r="L261" s="99"/>
      <c r="M261" s="97"/>
      <c r="N261" s="98"/>
      <c r="O261" s="97"/>
      <c r="P261" s="112"/>
      <c r="Q261" s="125">
        <v>1862946</v>
      </c>
      <c r="R261" s="97">
        <v>4</v>
      </c>
      <c r="S261" s="110">
        <v>1862946</v>
      </c>
      <c r="T261" s="264">
        <f t="shared" ref="T261:T269" si="8">K261+S261</f>
        <v>1862946</v>
      </c>
      <c r="U261" s="263">
        <v>500</v>
      </c>
      <c r="V261" s="15"/>
      <c r="W261" s="15"/>
      <c r="X261" s="15">
        <v>30</v>
      </c>
      <c r="Y261" s="15">
        <v>30</v>
      </c>
      <c r="Z261" s="11">
        <v>555000</v>
      </c>
      <c r="AA261" s="14"/>
      <c r="AB261" s="15" t="s">
        <v>31</v>
      </c>
      <c r="AC261" s="275"/>
      <c r="AD261" s="295">
        <f t="shared" si="7"/>
        <v>3725.8919999999998</v>
      </c>
      <c r="AE261" s="311"/>
      <c r="AF261" s="312"/>
    </row>
    <row r="262" spans="1:32" s="6" customFormat="1" ht="30.75" customHeight="1">
      <c r="A262" s="95">
        <v>258</v>
      </c>
      <c r="B262" s="95">
        <v>45175</v>
      </c>
      <c r="C262" s="95" t="s">
        <v>47</v>
      </c>
      <c r="D262" s="95" t="s">
        <v>46</v>
      </c>
      <c r="E262" s="95" t="s">
        <v>45</v>
      </c>
      <c r="F262" s="111" t="s">
        <v>44</v>
      </c>
      <c r="G262" s="155"/>
      <c r="H262" s="98"/>
      <c r="I262" s="97"/>
      <c r="J262" s="99">
        <v>4758537</v>
      </c>
      <c r="K262" s="256"/>
      <c r="L262" s="99"/>
      <c r="M262" s="97"/>
      <c r="N262" s="98"/>
      <c r="O262" s="97"/>
      <c r="P262" s="112"/>
      <c r="Q262" s="125">
        <v>9028983</v>
      </c>
      <c r="R262" s="97">
        <v>20</v>
      </c>
      <c r="S262" s="110">
        <v>9028983</v>
      </c>
      <c r="T262" s="264">
        <f t="shared" si="8"/>
        <v>9028983</v>
      </c>
      <c r="U262" s="263">
        <v>600</v>
      </c>
      <c r="V262" s="15" t="s">
        <v>43</v>
      </c>
      <c r="W262" s="15" t="s">
        <v>42</v>
      </c>
      <c r="X262" s="13">
        <v>100</v>
      </c>
      <c r="Y262" s="15">
        <v>59</v>
      </c>
      <c r="Z262" s="11">
        <v>5354362</v>
      </c>
      <c r="AA262" s="14"/>
      <c r="AB262" s="15" t="s">
        <v>31</v>
      </c>
      <c r="AC262" s="293"/>
      <c r="AD262" s="295">
        <f t="shared" ref="AD262:AD269" si="9">T262/U262</f>
        <v>15048.305</v>
      </c>
      <c r="AE262" s="311"/>
      <c r="AF262" s="313"/>
    </row>
    <row r="263" spans="1:32" ht="30.75" customHeight="1">
      <c r="A263" s="95">
        <v>259</v>
      </c>
      <c r="B263" s="95">
        <v>45183</v>
      </c>
      <c r="C263" s="105" t="s">
        <v>41</v>
      </c>
      <c r="D263" s="95" t="s">
        <v>40</v>
      </c>
      <c r="E263" s="95" t="s">
        <v>39</v>
      </c>
      <c r="F263" s="111" t="s">
        <v>38</v>
      </c>
      <c r="G263" s="98"/>
      <c r="H263" s="98"/>
      <c r="I263" s="97"/>
      <c r="J263" s="99">
        <v>6977845</v>
      </c>
      <c r="K263" s="256"/>
      <c r="L263" s="99"/>
      <c r="M263" s="97"/>
      <c r="N263" s="98"/>
      <c r="O263" s="97"/>
      <c r="P263" s="112"/>
      <c r="Q263" s="125">
        <v>7877105</v>
      </c>
      <c r="R263" s="97">
        <v>15</v>
      </c>
      <c r="S263" s="110">
        <v>7877105</v>
      </c>
      <c r="T263" s="264">
        <f t="shared" si="8"/>
        <v>7877105</v>
      </c>
      <c r="U263" s="263">
        <v>620</v>
      </c>
      <c r="V263" s="15" t="s">
        <v>37</v>
      </c>
      <c r="W263" s="15" t="s">
        <v>11</v>
      </c>
      <c r="X263" s="13">
        <v>70</v>
      </c>
      <c r="Y263" s="15">
        <v>37</v>
      </c>
      <c r="Z263" s="11">
        <v>2950554</v>
      </c>
      <c r="AA263" s="14"/>
      <c r="AB263" s="15" t="s">
        <v>5</v>
      </c>
      <c r="AC263" s="283" t="s">
        <v>36</v>
      </c>
      <c r="AD263" s="295">
        <f t="shared" si="9"/>
        <v>12705.008064516129</v>
      </c>
      <c r="AE263" s="6"/>
      <c r="AF263" s="6"/>
    </row>
    <row r="264" spans="1:32" ht="30.75" customHeight="1">
      <c r="A264" s="95">
        <v>260</v>
      </c>
      <c r="B264" s="95">
        <v>46235</v>
      </c>
      <c r="C264" s="95" t="s">
        <v>35</v>
      </c>
      <c r="D264" s="95" t="s">
        <v>16</v>
      </c>
      <c r="E264" s="95" t="s">
        <v>15</v>
      </c>
      <c r="F264" s="111" t="s">
        <v>34</v>
      </c>
      <c r="G264" s="98" t="s">
        <v>21</v>
      </c>
      <c r="H264" s="98"/>
      <c r="I264" s="247"/>
      <c r="J264" s="108"/>
      <c r="K264" s="138"/>
      <c r="L264" s="108"/>
      <c r="M264" s="98"/>
      <c r="N264" s="98"/>
      <c r="O264" s="98"/>
      <c r="P264" s="112"/>
      <c r="Q264" s="113">
        <v>8416514</v>
      </c>
      <c r="R264" s="113">
        <v>18</v>
      </c>
      <c r="S264" s="114">
        <v>8416514</v>
      </c>
      <c r="T264" s="264">
        <f t="shared" si="8"/>
        <v>8416514</v>
      </c>
      <c r="U264" s="263">
        <v>697</v>
      </c>
      <c r="V264" s="15" t="s">
        <v>33</v>
      </c>
      <c r="W264" s="15" t="s">
        <v>32</v>
      </c>
      <c r="X264" s="15">
        <v>0</v>
      </c>
      <c r="Y264" s="15"/>
      <c r="Z264" s="11"/>
      <c r="AA264" s="14"/>
      <c r="AB264" s="13" t="s">
        <v>31</v>
      </c>
      <c r="AC264" s="271" t="s">
        <v>30</v>
      </c>
      <c r="AD264" s="295">
        <f t="shared" si="9"/>
        <v>12075.342898134864</v>
      </c>
      <c r="AE264" s="20"/>
      <c r="AF264" s="6"/>
    </row>
    <row r="265" spans="1:32" ht="30.75" customHeight="1">
      <c r="A265" s="95">
        <v>261</v>
      </c>
      <c r="B265" s="95">
        <v>46239</v>
      </c>
      <c r="C265" s="95" t="s">
        <v>29</v>
      </c>
      <c r="D265" s="95" t="s">
        <v>16</v>
      </c>
      <c r="E265" s="95" t="s">
        <v>15</v>
      </c>
      <c r="F265" s="111" t="s">
        <v>28</v>
      </c>
      <c r="G265" s="98" t="s">
        <v>21</v>
      </c>
      <c r="H265" s="98"/>
      <c r="I265" s="247"/>
      <c r="J265" s="108"/>
      <c r="K265" s="138"/>
      <c r="L265" s="108"/>
      <c r="M265" s="98"/>
      <c r="N265" s="98"/>
      <c r="O265" s="98"/>
      <c r="P265" s="112"/>
      <c r="Q265" s="113">
        <v>5379458</v>
      </c>
      <c r="R265" s="113">
        <v>17</v>
      </c>
      <c r="S265" s="114">
        <v>5379458</v>
      </c>
      <c r="T265" s="264">
        <f t="shared" si="8"/>
        <v>5379458</v>
      </c>
      <c r="U265" s="263">
        <v>536</v>
      </c>
      <c r="V265" s="15" t="s">
        <v>27</v>
      </c>
      <c r="W265" s="15" t="s">
        <v>11</v>
      </c>
      <c r="X265" s="15">
        <v>0</v>
      </c>
      <c r="Y265" s="15"/>
      <c r="Z265" s="11"/>
      <c r="AA265" s="14"/>
      <c r="AB265" s="15" t="s">
        <v>5</v>
      </c>
      <c r="AC265" s="283" t="s">
        <v>26</v>
      </c>
      <c r="AD265" s="295">
        <f t="shared" si="9"/>
        <v>10036.302238805971</v>
      </c>
      <c r="AE265" s="6"/>
      <c r="AF265" s="6"/>
    </row>
    <row r="266" spans="1:32" ht="30.75" customHeight="1">
      <c r="A266" s="95">
        <v>262</v>
      </c>
      <c r="B266" s="95">
        <v>46279</v>
      </c>
      <c r="C266" s="95" t="s">
        <v>25</v>
      </c>
      <c r="D266" s="95" t="s">
        <v>24</v>
      </c>
      <c r="E266" s="95" t="s">
        <v>23</v>
      </c>
      <c r="F266" s="111" t="s">
        <v>22</v>
      </c>
      <c r="G266" s="146" t="s">
        <v>21</v>
      </c>
      <c r="H266" s="147"/>
      <c r="I266" s="257"/>
      <c r="J266" s="108"/>
      <c r="K266" s="138"/>
      <c r="L266" s="108"/>
      <c r="M266" s="98"/>
      <c r="N266" s="98"/>
      <c r="O266" s="98"/>
      <c r="P266" s="112"/>
      <c r="Q266" s="113">
        <v>3657283</v>
      </c>
      <c r="R266" s="139">
        <v>9</v>
      </c>
      <c r="S266" s="114">
        <v>3637000</v>
      </c>
      <c r="T266" s="264">
        <f t="shared" si="8"/>
        <v>3637000</v>
      </c>
      <c r="U266" s="263">
        <v>480</v>
      </c>
      <c r="V266" s="15" t="s">
        <v>20</v>
      </c>
      <c r="W266" s="15" t="s">
        <v>19</v>
      </c>
      <c r="X266" s="15"/>
      <c r="Y266" s="15"/>
      <c r="Z266" s="11"/>
      <c r="AA266" s="14"/>
      <c r="AB266" s="13" t="s">
        <v>5</v>
      </c>
      <c r="AC266" s="283" t="s">
        <v>18</v>
      </c>
      <c r="AD266" s="295">
        <f t="shared" si="9"/>
        <v>7577.083333333333</v>
      </c>
      <c r="AE266" s="6"/>
      <c r="AF266" s="6"/>
    </row>
    <row r="267" spans="1:32" ht="30.75" customHeight="1">
      <c r="A267" s="95">
        <v>263</v>
      </c>
      <c r="B267" s="95">
        <v>46280</v>
      </c>
      <c r="C267" s="95" t="s">
        <v>17</v>
      </c>
      <c r="D267" s="95" t="s">
        <v>16</v>
      </c>
      <c r="E267" s="95" t="s">
        <v>15</v>
      </c>
      <c r="F267" s="111" t="s">
        <v>14</v>
      </c>
      <c r="G267" s="98" t="s">
        <v>13</v>
      </c>
      <c r="H267" s="98"/>
      <c r="I267" s="247"/>
      <c r="J267" s="108"/>
      <c r="K267" s="138"/>
      <c r="L267" s="108"/>
      <c r="M267" s="98"/>
      <c r="N267" s="98"/>
      <c r="O267" s="98"/>
      <c r="P267" s="112"/>
      <c r="Q267" s="113">
        <v>8082308</v>
      </c>
      <c r="R267" s="139">
        <v>16</v>
      </c>
      <c r="S267" s="114">
        <v>8082308</v>
      </c>
      <c r="T267" s="264">
        <f t="shared" si="8"/>
        <v>8082308</v>
      </c>
      <c r="U267" s="263">
        <v>450</v>
      </c>
      <c r="V267" s="15" t="s">
        <v>12</v>
      </c>
      <c r="W267" s="15" t="s">
        <v>11</v>
      </c>
      <c r="X267" s="15">
        <v>100</v>
      </c>
      <c r="Y267" s="15">
        <v>100</v>
      </c>
      <c r="Z267" s="11">
        <v>7952970</v>
      </c>
      <c r="AA267" s="14"/>
      <c r="AB267" s="13" t="s">
        <v>5</v>
      </c>
      <c r="AC267" s="283" t="s">
        <v>10</v>
      </c>
      <c r="AD267" s="295">
        <f t="shared" si="9"/>
        <v>17960.684444444443</v>
      </c>
      <c r="AE267" s="6"/>
      <c r="AF267" s="6"/>
    </row>
    <row r="268" spans="1:32" ht="30.75" customHeight="1">
      <c r="A268" s="95">
        <v>264</v>
      </c>
      <c r="B268" s="95">
        <v>46281</v>
      </c>
      <c r="C268" s="95" t="s">
        <v>9</v>
      </c>
      <c r="D268" s="95" t="s">
        <v>8</v>
      </c>
      <c r="E268" s="95" t="s">
        <v>7</v>
      </c>
      <c r="F268" s="111" t="s">
        <v>6</v>
      </c>
      <c r="G268" s="98" t="s">
        <v>1</v>
      </c>
      <c r="H268" s="98"/>
      <c r="I268" s="247"/>
      <c r="J268" s="108"/>
      <c r="K268" s="138"/>
      <c r="L268" s="108"/>
      <c r="M268" s="98"/>
      <c r="N268" s="98"/>
      <c r="O268" s="98"/>
      <c r="P268" s="112"/>
      <c r="Q268" s="113">
        <v>5487401</v>
      </c>
      <c r="R268" s="139">
        <v>11</v>
      </c>
      <c r="S268" s="114">
        <v>5487401</v>
      </c>
      <c r="T268" s="264">
        <f t="shared" si="8"/>
        <v>5487401</v>
      </c>
      <c r="U268" s="263">
        <v>580</v>
      </c>
      <c r="V268" s="15"/>
      <c r="W268" s="15"/>
      <c r="X268" s="15"/>
      <c r="Y268" s="15"/>
      <c r="Z268" s="11"/>
      <c r="AA268" s="14"/>
      <c r="AB268" s="13" t="s">
        <v>5</v>
      </c>
      <c r="AC268" s="283"/>
      <c r="AD268" s="295">
        <f t="shared" si="9"/>
        <v>9461.0362068965514</v>
      </c>
      <c r="AE268" s="6"/>
      <c r="AF268" s="6"/>
    </row>
    <row r="269" spans="1:32" ht="30.75" customHeight="1">
      <c r="A269" s="95">
        <v>265</v>
      </c>
      <c r="B269" s="127">
        <v>46288</v>
      </c>
      <c r="C269" s="127" t="s">
        <v>4</v>
      </c>
      <c r="D269" s="127" t="s">
        <v>3</v>
      </c>
      <c r="E269" s="127" t="s">
        <v>2</v>
      </c>
      <c r="F269" s="130"/>
      <c r="G269" s="130" t="s">
        <v>1</v>
      </c>
      <c r="H269" s="130"/>
      <c r="I269" s="258"/>
      <c r="J269" s="177"/>
      <c r="K269" s="259"/>
      <c r="L269" s="177"/>
      <c r="M269" s="130"/>
      <c r="N269" s="130"/>
      <c r="O269" s="130"/>
      <c r="P269" s="260"/>
      <c r="Q269" s="143">
        <v>3821541</v>
      </c>
      <c r="R269" s="261">
        <v>7</v>
      </c>
      <c r="S269" s="144">
        <v>3821541</v>
      </c>
      <c r="T269" s="264">
        <f t="shared" si="8"/>
        <v>3821541</v>
      </c>
      <c r="U269" s="262">
        <v>592</v>
      </c>
      <c r="V269" s="10"/>
      <c r="W269" s="10"/>
      <c r="X269" s="10"/>
      <c r="Y269" s="10"/>
      <c r="Z269" s="9"/>
      <c r="AA269" s="8"/>
      <c r="AB269" s="7"/>
      <c r="AC269" s="294"/>
      <c r="AD269" s="295">
        <f t="shared" si="9"/>
        <v>6455.3057432432433</v>
      </c>
      <c r="AE269" s="6"/>
      <c r="AF269" s="6"/>
    </row>
    <row r="270" spans="1:32" ht="16.5" customHeight="1">
      <c r="A270" s="318" t="s">
        <v>0</v>
      </c>
      <c r="B270" s="318"/>
      <c r="C270" s="318"/>
      <c r="D270" s="318"/>
      <c r="E270" s="318"/>
      <c r="F270" s="97"/>
      <c r="G270" s="97"/>
      <c r="H270" s="97"/>
      <c r="I270" s="97"/>
      <c r="J270" s="97"/>
      <c r="K270" s="307">
        <f t="shared" ref="K270:U270" si="10">SUM(K5:K269)</f>
        <v>2819641537.1299996</v>
      </c>
      <c r="L270" s="307">
        <f t="shared" si="10"/>
        <v>1637433737</v>
      </c>
      <c r="M270" s="307">
        <f t="shared" si="10"/>
        <v>800</v>
      </c>
      <c r="N270" s="307">
        <f t="shared" si="10"/>
        <v>20084</v>
      </c>
      <c r="O270" s="307">
        <f t="shared" si="10"/>
        <v>14524.313</v>
      </c>
      <c r="P270" s="307">
        <f t="shared" si="10"/>
        <v>3239</v>
      </c>
      <c r="Q270" s="307">
        <f t="shared" si="10"/>
        <v>1788881588</v>
      </c>
      <c r="R270" s="307">
        <f t="shared" si="10"/>
        <v>4023</v>
      </c>
      <c r="S270" s="307">
        <f t="shared" si="10"/>
        <v>1787184368</v>
      </c>
      <c r="T270" s="307">
        <f t="shared" si="10"/>
        <v>4606825905.1299992</v>
      </c>
      <c r="U270" s="308">
        <f t="shared" si="10"/>
        <v>158577</v>
      </c>
      <c r="V270" s="308">
        <f t="shared" ref="V270:AC270" si="11">SUM(V5:V269)</f>
        <v>0</v>
      </c>
      <c r="W270" s="308">
        <f t="shared" si="11"/>
        <v>0</v>
      </c>
      <c r="X270" s="308">
        <f t="shared" si="11"/>
        <v>20738</v>
      </c>
      <c r="Y270" s="308">
        <f t="shared" si="11"/>
        <v>3516193.03</v>
      </c>
      <c r="Z270" s="308">
        <f t="shared" si="11"/>
        <v>1329436675</v>
      </c>
      <c r="AA270" s="308">
        <f t="shared" si="11"/>
        <v>5776</v>
      </c>
      <c r="AB270" s="308">
        <f t="shared" si="11"/>
        <v>0</v>
      </c>
      <c r="AC270" s="308">
        <f t="shared" si="11"/>
        <v>1</v>
      </c>
      <c r="AD270" s="307"/>
      <c r="AE270" s="6"/>
      <c r="AF270" s="6"/>
    </row>
    <row r="271" spans="1:32" s="299" customFormat="1">
      <c r="A271" s="298"/>
      <c r="B271" s="298"/>
      <c r="C271" s="298"/>
      <c r="D271" s="298"/>
      <c r="E271" s="298"/>
      <c r="J271" s="300"/>
      <c r="K271" s="301"/>
      <c r="L271" s="300"/>
      <c r="S271" s="302"/>
      <c r="T271" s="303"/>
      <c r="U271" s="92"/>
      <c r="Z271" s="300"/>
      <c r="AD271" s="304"/>
    </row>
    <row r="272" spans="1:32" s="299" customFormat="1">
      <c r="A272" s="298"/>
      <c r="B272" s="298"/>
      <c r="C272" s="298"/>
      <c r="D272" s="298"/>
      <c r="E272" s="298"/>
      <c r="J272" s="300"/>
      <c r="K272" s="301"/>
      <c r="L272" s="300"/>
      <c r="S272" s="306"/>
      <c r="T272" s="303"/>
      <c r="U272" s="92"/>
      <c r="Z272" s="300"/>
      <c r="AD272" s="304"/>
    </row>
    <row r="273" spans="1:30" s="299" customFormat="1">
      <c r="A273" s="298"/>
      <c r="B273" s="298"/>
      <c r="C273" s="298"/>
      <c r="D273" s="298"/>
      <c r="E273" s="298"/>
      <c r="J273" s="300"/>
      <c r="K273" s="301"/>
      <c r="L273" s="300"/>
      <c r="S273" s="302"/>
      <c r="T273" s="303"/>
      <c r="U273" s="92"/>
      <c r="Z273" s="300"/>
      <c r="AD273" s="304"/>
    </row>
    <row r="274" spans="1:30" s="299" customFormat="1">
      <c r="A274" s="298"/>
      <c r="B274" s="298"/>
      <c r="C274" s="298"/>
      <c r="D274" s="298"/>
      <c r="E274" s="298"/>
      <c r="J274" s="300"/>
      <c r="K274" s="301"/>
      <c r="L274" s="300"/>
      <c r="S274" s="302"/>
      <c r="T274" s="303"/>
      <c r="U274" s="92"/>
      <c r="Z274" s="300"/>
      <c r="AD274" s="304"/>
    </row>
    <row r="275" spans="1:30" s="299" customFormat="1">
      <c r="A275" s="298"/>
      <c r="B275" s="298"/>
      <c r="C275" s="298"/>
      <c r="D275" s="298"/>
      <c r="E275" s="298"/>
      <c r="J275" s="300"/>
      <c r="K275" s="301"/>
      <c r="L275" s="300"/>
      <c r="S275" s="302"/>
      <c r="T275" s="303"/>
      <c r="U275" s="92"/>
      <c r="Z275" s="300"/>
      <c r="AD275" s="304"/>
    </row>
    <row r="276" spans="1:30" s="299" customFormat="1">
      <c r="A276" s="298"/>
      <c r="B276" s="298"/>
      <c r="C276" s="298"/>
      <c r="D276" s="298"/>
      <c r="E276" s="298"/>
      <c r="J276" s="300"/>
      <c r="K276" s="301"/>
      <c r="L276" s="300"/>
      <c r="S276" s="302"/>
      <c r="T276" s="303"/>
      <c r="U276" s="92"/>
      <c r="Z276" s="300"/>
      <c r="AD276" s="304"/>
    </row>
    <row r="277" spans="1:30" s="299" customFormat="1">
      <c r="A277" s="298"/>
      <c r="B277" s="298"/>
      <c r="C277" s="298"/>
      <c r="D277" s="298"/>
      <c r="E277" s="298"/>
      <c r="J277" s="300"/>
      <c r="K277" s="301"/>
      <c r="L277" s="300"/>
      <c r="S277" s="302"/>
      <c r="T277" s="303"/>
      <c r="U277" s="92"/>
      <c r="Z277" s="300"/>
      <c r="AD277" s="304"/>
    </row>
    <row r="278" spans="1:30" s="299" customFormat="1">
      <c r="A278" s="298"/>
      <c r="B278" s="298"/>
      <c r="C278" s="298"/>
      <c r="D278" s="298"/>
      <c r="E278" s="298"/>
      <c r="J278" s="300"/>
      <c r="K278" s="301"/>
      <c r="L278" s="300"/>
      <c r="S278" s="302"/>
      <c r="T278" s="303"/>
      <c r="U278" s="92"/>
      <c r="Z278" s="300"/>
      <c r="AD278" s="304"/>
    </row>
    <row r="279" spans="1:30" s="299" customFormat="1">
      <c r="A279" s="298"/>
      <c r="B279" s="298"/>
      <c r="C279" s="298"/>
      <c r="D279" s="298"/>
      <c r="E279" s="298"/>
      <c r="J279" s="300"/>
      <c r="K279" s="301"/>
      <c r="L279" s="300"/>
      <c r="S279" s="302"/>
      <c r="T279" s="303"/>
      <c r="U279" s="92"/>
      <c r="Z279" s="300"/>
      <c r="AD279" s="304"/>
    </row>
    <row r="280" spans="1:30" s="299" customFormat="1">
      <c r="A280" s="298"/>
      <c r="B280" s="298"/>
      <c r="C280" s="298"/>
      <c r="D280" s="298"/>
      <c r="E280" s="298"/>
      <c r="J280" s="300"/>
      <c r="K280" s="301"/>
      <c r="L280" s="300"/>
      <c r="S280" s="302"/>
      <c r="T280" s="303"/>
      <c r="U280" s="92"/>
      <c r="Z280" s="300"/>
      <c r="AD280" s="304"/>
    </row>
    <row r="281" spans="1:30" s="299" customFormat="1">
      <c r="A281" s="298"/>
      <c r="B281" s="298"/>
      <c r="C281" s="298"/>
      <c r="D281" s="298"/>
      <c r="E281" s="298"/>
      <c r="J281" s="300"/>
      <c r="K281" s="301"/>
      <c r="L281" s="300"/>
      <c r="S281" s="302"/>
      <c r="T281" s="303"/>
      <c r="U281" s="92"/>
      <c r="Z281" s="300"/>
      <c r="AD281" s="304"/>
    </row>
    <row r="282" spans="1:30" s="299" customFormat="1">
      <c r="A282" s="298"/>
      <c r="B282" s="298"/>
      <c r="C282" s="298"/>
      <c r="D282" s="298"/>
      <c r="E282" s="298"/>
      <c r="J282" s="300"/>
      <c r="K282" s="301"/>
      <c r="L282" s="300"/>
      <c r="S282" s="302"/>
      <c r="T282" s="303"/>
      <c r="U282" s="92"/>
      <c r="Z282" s="300"/>
      <c r="AD282" s="304"/>
    </row>
    <row r="283" spans="1:30" s="299" customFormat="1">
      <c r="A283" s="298"/>
      <c r="B283" s="298"/>
      <c r="C283" s="298"/>
      <c r="D283" s="298"/>
      <c r="E283" s="298"/>
      <c r="J283" s="300"/>
      <c r="K283" s="301"/>
      <c r="L283" s="300"/>
      <c r="S283" s="302"/>
      <c r="T283" s="303"/>
      <c r="U283" s="92"/>
      <c r="Z283" s="300"/>
      <c r="AD283" s="304"/>
    </row>
    <row r="284" spans="1:30" s="299" customFormat="1">
      <c r="A284" s="298"/>
      <c r="B284" s="298"/>
      <c r="C284" s="298"/>
      <c r="D284" s="298"/>
      <c r="E284" s="298"/>
      <c r="J284" s="300"/>
      <c r="K284" s="301"/>
      <c r="L284" s="300"/>
      <c r="S284" s="302"/>
      <c r="T284" s="303"/>
      <c r="U284" s="92"/>
      <c r="Z284" s="300"/>
      <c r="AD284" s="304"/>
    </row>
    <row r="285" spans="1:30" s="299" customFormat="1">
      <c r="A285" s="298"/>
      <c r="B285" s="298"/>
      <c r="C285" s="298"/>
      <c r="D285" s="298"/>
      <c r="E285" s="298"/>
      <c r="J285" s="300"/>
      <c r="K285" s="301"/>
      <c r="L285" s="300"/>
      <c r="S285" s="302"/>
      <c r="T285" s="303"/>
      <c r="U285" s="92"/>
      <c r="Z285" s="300"/>
      <c r="AD285" s="304"/>
    </row>
    <row r="286" spans="1:30" s="299" customFormat="1">
      <c r="A286" s="298"/>
      <c r="B286" s="298"/>
      <c r="C286" s="298"/>
      <c r="D286" s="298"/>
      <c r="E286" s="298"/>
      <c r="J286" s="300"/>
      <c r="K286" s="301"/>
      <c r="L286" s="300"/>
      <c r="S286" s="302"/>
      <c r="T286" s="303"/>
      <c r="U286" s="92"/>
      <c r="Z286" s="300"/>
      <c r="AD286" s="304"/>
    </row>
    <row r="287" spans="1:30" s="299" customFormat="1">
      <c r="A287" s="298"/>
      <c r="B287" s="298"/>
      <c r="C287" s="298"/>
      <c r="D287" s="298"/>
      <c r="E287" s="298"/>
      <c r="J287" s="300"/>
      <c r="K287" s="301"/>
      <c r="L287" s="300"/>
      <c r="S287" s="302"/>
      <c r="T287" s="303"/>
      <c r="U287" s="92"/>
      <c r="Z287" s="300"/>
      <c r="AD287" s="304"/>
    </row>
    <row r="288" spans="1:30" s="299" customFormat="1">
      <c r="A288" s="298"/>
      <c r="B288" s="298"/>
      <c r="C288" s="298"/>
      <c r="D288" s="298"/>
      <c r="E288" s="298"/>
      <c r="J288" s="300"/>
      <c r="K288" s="301"/>
      <c r="L288" s="300"/>
      <c r="S288" s="302"/>
      <c r="T288" s="303"/>
      <c r="U288" s="92"/>
      <c r="Z288" s="300"/>
      <c r="AD288" s="304"/>
    </row>
    <row r="289" spans="1:30" s="299" customFormat="1">
      <c r="A289" s="298"/>
      <c r="B289" s="298"/>
      <c r="C289" s="298"/>
      <c r="D289" s="298"/>
      <c r="E289" s="298"/>
      <c r="J289" s="300"/>
      <c r="K289" s="301"/>
      <c r="L289" s="300"/>
      <c r="S289" s="302"/>
      <c r="T289" s="303"/>
      <c r="U289" s="92"/>
      <c r="Z289" s="300"/>
      <c r="AD289" s="304"/>
    </row>
    <row r="290" spans="1:30" s="299" customFormat="1">
      <c r="A290" s="298"/>
      <c r="B290" s="298"/>
      <c r="C290" s="298"/>
      <c r="D290" s="298"/>
      <c r="E290" s="298"/>
      <c r="J290" s="300"/>
      <c r="K290" s="301"/>
      <c r="L290" s="300"/>
      <c r="S290" s="302"/>
      <c r="T290" s="303"/>
      <c r="U290" s="92"/>
      <c r="Z290" s="300"/>
      <c r="AD290" s="304"/>
    </row>
    <row r="291" spans="1:30" s="299" customFormat="1">
      <c r="A291" s="298"/>
      <c r="B291" s="298"/>
      <c r="C291" s="298"/>
      <c r="D291" s="298"/>
      <c r="E291" s="298"/>
      <c r="J291" s="300"/>
      <c r="K291" s="301"/>
      <c r="L291" s="300"/>
      <c r="S291" s="302"/>
      <c r="T291" s="303"/>
      <c r="U291" s="92"/>
      <c r="Z291" s="300"/>
      <c r="AD291" s="304"/>
    </row>
    <row r="292" spans="1:30" s="299" customFormat="1">
      <c r="A292" s="298"/>
      <c r="B292" s="298"/>
      <c r="C292" s="298"/>
      <c r="D292" s="298"/>
      <c r="E292" s="298"/>
      <c r="J292" s="300"/>
      <c r="K292" s="301"/>
      <c r="L292" s="300"/>
      <c r="S292" s="302"/>
      <c r="T292" s="303"/>
      <c r="U292" s="92"/>
      <c r="Z292" s="300"/>
      <c r="AD292" s="304"/>
    </row>
    <row r="293" spans="1:30" s="299" customFormat="1">
      <c r="A293" s="298"/>
      <c r="B293" s="298"/>
      <c r="C293" s="298"/>
      <c r="D293" s="298"/>
      <c r="E293" s="298"/>
      <c r="J293" s="300"/>
      <c r="K293" s="301"/>
      <c r="L293" s="300"/>
      <c r="S293" s="302"/>
      <c r="T293" s="303"/>
      <c r="U293" s="92"/>
      <c r="Z293" s="300"/>
      <c r="AD293" s="304"/>
    </row>
    <row r="294" spans="1:30" s="299" customFormat="1">
      <c r="A294" s="298"/>
      <c r="B294" s="298"/>
      <c r="C294" s="298"/>
      <c r="D294" s="298"/>
      <c r="E294" s="298"/>
      <c r="J294" s="300"/>
      <c r="K294" s="301"/>
      <c r="L294" s="300"/>
      <c r="S294" s="302"/>
      <c r="T294" s="303"/>
      <c r="U294" s="92"/>
      <c r="Z294" s="300"/>
      <c r="AD294" s="304"/>
    </row>
    <row r="295" spans="1:30" s="299" customFormat="1">
      <c r="A295" s="298"/>
      <c r="B295" s="298"/>
      <c r="C295" s="298"/>
      <c r="D295" s="298"/>
      <c r="E295" s="298"/>
      <c r="J295" s="300"/>
      <c r="K295" s="301"/>
      <c r="L295" s="300"/>
      <c r="S295" s="302"/>
      <c r="T295" s="303"/>
      <c r="U295" s="92"/>
      <c r="Z295" s="300"/>
      <c r="AD295" s="304"/>
    </row>
    <row r="296" spans="1:30" s="299" customFormat="1">
      <c r="A296" s="298"/>
      <c r="B296" s="298"/>
      <c r="C296" s="298"/>
      <c r="D296" s="298"/>
      <c r="E296" s="298"/>
      <c r="J296" s="300"/>
      <c r="K296" s="301"/>
      <c r="L296" s="300"/>
      <c r="S296" s="302"/>
      <c r="T296" s="303"/>
      <c r="U296" s="92"/>
      <c r="Z296" s="300"/>
      <c r="AD296" s="304"/>
    </row>
    <row r="297" spans="1:30" s="299" customFormat="1">
      <c r="A297" s="298"/>
      <c r="B297" s="298"/>
      <c r="C297" s="298"/>
      <c r="D297" s="298"/>
      <c r="E297" s="298"/>
      <c r="J297" s="300"/>
      <c r="K297" s="301"/>
      <c r="L297" s="300"/>
      <c r="S297" s="302"/>
      <c r="T297" s="303"/>
      <c r="U297" s="92"/>
      <c r="Z297" s="300"/>
      <c r="AD297" s="304"/>
    </row>
    <row r="298" spans="1:30" s="299" customFormat="1">
      <c r="A298" s="298"/>
      <c r="B298" s="298"/>
      <c r="C298" s="298"/>
      <c r="D298" s="298"/>
      <c r="E298" s="298"/>
      <c r="J298" s="300"/>
      <c r="K298" s="301"/>
      <c r="L298" s="300"/>
      <c r="S298" s="302"/>
      <c r="T298" s="303"/>
      <c r="U298" s="92"/>
      <c r="Z298" s="300"/>
      <c r="AD298" s="304"/>
    </row>
    <row r="299" spans="1:30" s="299" customFormat="1">
      <c r="A299" s="298"/>
      <c r="B299" s="298"/>
      <c r="C299" s="298"/>
      <c r="D299" s="298"/>
      <c r="E299" s="298"/>
      <c r="J299" s="300"/>
      <c r="K299" s="301"/>
      <c r="L299" s="300"/>
      <c r="S299" s="302"/>
      <c r="T299" s="303"/>
      <c r="U299" s="92"/>
      <c r="Z299" s="300"/>
      <c r="AD299" s="304"/>
    </row>
    <row r="300" spans="1:30" s="299" customFormat="1">
      <c r="A300" s="298"/>
      <c r="B300" s="298"/>
      <c r="C300" s="298"/>
      <c r="D300" s="298"/>
      <c r="E300" s="298"/>
      <c r="J300" s="300"/>
      <c r="K300" s="301"/>
      <c r="L300" s="300"/>
      <c r="S300" s="302"/>
      <c r="T300" s="303"/>
      <c r="U300" s="92"/>
      <c r="Z300" s="300"/>
      <c r="AD300" s="304"/>
    </row>
    <row r="301" spans="1:30" s="299" customFormat="1">
      <c r="A301" s="298"/>
      <c r="B301" s="298"/>
      <c r="C301" s="298"/>
      <c r="D301" s="298"/>
      <c r="E301" s="298"/>
      <c r="J301" s="300"/>
      <c r="K301" s="301"/>
      <c r="L301" s="300"/>
      <c r="S301" s="302"/>
      <c r="T301" s="303"/>
      <c r="U301" s="92"/>
      <c r="Z301" s="300"/>
      <c r="AD301" s="304"/>
    </row>
    <row r="302" spans="1:30" s="299" customFormat="1">
      <c r="A302" s="298"/>
      <c r="B302" s="298"/>
      <c r="C302" s="298"/>
      <c r="D302" s="298"/>
      <c r="E302" s="298"/>
      <c r="J302" s="300"/>
      <c r="K302" s="301"/>
      <c r="L302" s="300"/>
      <c r="S302" s="302"/>
      <c r="T302" s="303"/>
      <c r="U302" s="92"/>
      <c r="Z302" s="300"/>
      <c r="AD302" s="304"/>
    </row>
    <row r="303" spans="1:30" s="299" customFormat="1">
      <c r="A303" s="298"/>
      <c r="B303" s="298"/>
      <c r="C303" s="298"/>
      <c r="D303" s="298"/>
      <c r="E303" s="298"/>
      <c r="J303" s="300"/>
      <c r="K303" s="301"/>
      <c r="L303" s="300"/>
      <c r="S303" s="302"/>
      <c r="T303" s="303"/>
      <c r="U303" s="92"/>
      <c r="Z303" s="300"/>
      <c r="AD303" s="304"/>
    </row>
    <row r="304" spans="1:30" s="299" customFormat="1">
      <c r="A304" s="298"/>
      <c r="B304" s="298"/>
      <c r="C304" s="298"/>
      <c r="D304" s="298"/>
      <c r="E304" s="298"/>
      <c r="J304" s="300"/>
      <c r="K304" s="301"/>
      <c r="L304" s="300"/>
      <c r="S304" s="302"/>
      <c r="T304" s="303"/>
      <c r="U304" s="92"/>
      <c r="Z304" s="300"/>
      <c r="AD304" s="304"/>
    </row>
    <row r="305" spans="1:30" s="299" customFormat="1">
      <c r="A305" s="298"/>
      <c r="B305" s="298"/>
      <c r="C305" s="298"/>
      <c r="D305" s="298"/>
      <c r="E305" s="298"/>
      <c r="J305" s="300"/>
      <c r="K305" s="301"/>
      <c r="L305" s="300"/>
      <c r="S305" s="302"/>
      <c r="T305" s="303"/>
      <c r="U305" s="92"/>
      <c r="Z305" s="300"/>
      <c r="AD305" s="304"/>
    </row>
    <row r="306" spans="1:30" s="299" customFormat="1">
      <c r="A306" s="298"/>
      <c r="B306" s="298"/>
      <c r="C306" s="298"/>
      <c r="D306" s="298"/>
      <c r="E306" s="298"/>
      <c r="J306" s="300"/>
      <c r="K306" s="301"/>
      <c r="L306" s="300"/>
      <c r="S306" s="302"/>
      <c r="T306" s="303"/>
      <c r="U306" s="92"/>
      <c r="Z306" s="300"/>
      <c r="AD306" s="304"/>
    </row>
    <row r="307" spans="1:30" s="299" customFormat="1">
      <c r="A307" s="298"/>
      <c r="B307" s="298"/>
      <c r="C307" s="298"/>
      <c r="D307" s="298"/>
      <c r="E307" s="298"/>
      <c r="J307" s="300"/>
      <c r="K307" s="301"/>
      <c r="L307" s="300"/>
      <c r="S307" s="302"/>
      <c r="T307" s="303"/>
      <c r="U307" s="92"/>
      <c r="Z307" s="300"/>
      <c r="AD307" s="304"/>
    </row>
    <row r="308" spans="1:30" s="299" customFormat="1">
      <c r="A308" s="298"/>
      <c r="B308" s="298"/>
      <c r="C308" s="298"/>
      <c r="D308" s="298"/>
      <c r="E308" s="298"/>
      <c r="J308" s="300"/>
      <c r="K308" s="301"/>
      <c r="L308" s="300"/>
      <c r="S308" s="302"/>
      <c r="T308" s="303"/>
      <c r="U308" s="92"/>
      <c r="Z308" s="300"/>
      <c r="AD308" s="304"/>
    </row>
    <row r="309" spans="1:30" s="299" customFormat="1">
      <c r="A309" s="298"/>
      <c r="B309" s="298"/>
      <c r="C309" s="298"/>
      <c r="D309" s="298"/>
      <c r="E309" s="298"/>
      <c r="J309" s="300"/>
      <c r="K309" s="301"/>
      <c r="L309" s="300"/>
      <c r="S309" s="302"/>
      <c r="T309" s="303"/>
      <c r="U309" s="92"/>
      <c r="Z309" s="300"/>
      <c r="AD309" s="304"/>
    </row>
    <row r="310" spans="1:30" s="299" customFormat="1">
      <c r="A310" s="298"/>
      <c r="B310" s="298"/>
      <c r="C310" s="298"/>
      <c r="D310" s="298"/>
      <c r="E310" s="298"/>
      <c r="J310" s="300"/>
      <c r="K310" s="301"/>
      <c r="L310" s="300"/>
      <c r="S310" s="302"/>
      <c r="T310" s="303"/>
      <c r="U310" s="92"/>
      <c r="Z310" s="300"/>
      <c r="AD310" s="304"/>
    </row>
    <row r="311" spans="1:30" s="299" customFormat="1">
      <c r="A311" s="298"/>
      <c r="B311" s="298"/>
      <c r="C311" s="298"/>
      <c r="D311" s="298"/>
      <c r="E311" s="298"/>
      <c r="J311" s="300"/>
      <c r="K311" s="301"/>
      <c r="L311" s="300"/>
      <c r="S311" s="302"/>
      <c r="T311" s="303"/>
      <c r="U311" s="92"/>
      <c r="Z311" s="300"/>
      <c r="AD311" s="304"/>
    </row>
    <row r="312" spans="1:30" s="299" customFormat="1">
      <c r="A312" s="298"/>
      <c r="B312" s="298"/>
      <c r="C312" s="298"/>
      <c r="D312" s="298"/>
      <c r="E312" s="298"/>
      <c r="J312" s="300"/>
      <c r="K312" s="301"/>
      <c r="L312" s="300"/>
      <c r="S312" s="302"/>
      <c r="T312" s="303"/>
      <c r="U312" s="92"/>
      <c r="Z312" s="300"/>
      <c r="AD312" s="304"/>
    </row>
    <row r="313" spans="1:30" s="299" customFormat="1">
      <c r="A313" s="298"/>
      <c r="B313" s="298"/>
      <c r="C313" s="298"/>
      <c r="D313" s="298"/>
      <c r="E313" s="298"/>
      <c r="J313" s="300"/>
      <c r="K313" s="301"/>
      <c r="L313" s="300"/>
      <c r="S313" s="302"/>
      <c r="T313" s="303"/>
      <c r="U313" s="92"/>
      <c r="Z313" s="300"/>
      <c r="AD313" s="304"/>
    </row>
    <row r="314" spans="1:30" s="299" customFormat="1">
      <c r="A314" s="298"/>
      <c r="B314" s="298"/>
      <c r="C314" s="298"/>
      <c r="D314" s="298"/>
      <c r="E314" s="298"/>
      <c r="J314" s="300"/>
      <c r="K314" s="301"/>
      <c r="L314" s="300"/>
      <c r="S314" s="302"/>
      <c r="T314" s="303"/>
      <c r="U314" s="92"/>
      <c r="Z314" s="300"/>
      <c r="AD314" s="304"/>
    </row>
    <row r="315" spans="1:30" s="299" customFormat="1">
      <c r="A315" s="298"/>
      <c r="B315" s="298"/>
      <c r="C315" s="298"/>
      <c r="D315" s="298"/>
      <c r="E315" s="298"/>
      <c r="J315" s="300"/>
      <c r="K315" s="301"/>
      <c r="L315" s="300"/>
      <c r="S315" s="302"/>
      <c r="T315" s="303"/>
      <c r="U315" s="92"/>
      <c r="Z315" s="300"/>
      <c r="AD315" s="304"/>
    </row>
    <row r="316" spans="1:30" s="299" customFormat="1">
      <c r="A316" s="298"/>
      <c r="B316" s="298"/>
      <c r="C316" s="298"/>
      <c r="D316" s="298"/>
      <c r="E316" s="298"/>
      <c r="J316" s="300"/>
      <c r="K316" s="301"/>
      <c r="L316" s="300"/>
      <c r="S316" s="302"/>
      <c r="T316" s="303"/>
      <c r="U316" s="92"/>
      <c r="Z316" s="300"/>
      <c r="AD316" s="304"/>
    </row>
    <row r="317" spans="1:30" s="299" customFormat="1">
      <c r="A317" s="298"/>
      <c r="B317" s="298"/>
      <c r="C317" s="298"/>
      <c r="D317" s="298"/>
      <c r="E317" s="298"/>
      <c r="J317" s="300"/>
      <c r="K317" s="301"/>
      <c r="L317" s="300"/>
      <c r="S317" s="302"/>
      <c r="T317" s="303"/>
      <c r="U317" s="92"/>
      <c r="Z317" s="300"/>
      <c r="AD317" s="304"/>
    </row>
    <row r="318" spans="1:30" s="299" customFormat="1">
      <c r="A318" s="298"/>
      <c r="B318" s="298"/>
      <c r="C318" s="298"/>
      <c r="D318" s="298"/>
      <c r="E318" s="298"/>
      <c r="J318" s="300"/>
      <c r="K318" s="301"/>
      <c r="L318" s="300"/>
      <c r="S318" s="302"/>
      <c r="T318" s="303"/>
      <c r="U318" s="92"/>
      <c r="Z318" s="300"/>
      <c r="AD318" s="304"/>
    </row>
    <row r="319" spans="1:30" s="299" customFormat="1">
      <c r="A319" s="298"/>
      <c r="B319" s="298"/>
      <c r="C319" s="298"/>
      <c r="D319" s="298"/>
      <c r="E319" s="298"/>
      <c r="J319" s="300"/>
      <c r="K319" s="301"/>
      <c r="L319" s="300"/>
      <c r="S319" s="302"/>
      <c r="T319" s="303"/>
      <c r="U319" s="92"/>
      <c r="Z319" s="300"/>
      <c r="AD319" s="304"/>
    </row>
    <row r="320" spans="1:30" s="299" customFormat="1">
      <c r="A320" s="298"/>
      <c r="B320" s="298"/>
      <c r="C320" s="298"/>
      <c r="D320" s="298"/>
      <c r="E320" s="298"/>
      <c r="J320" s="300"/>
      <c r="K320" s="301"/>
      <c r="L320" s="300"/>
      <c r="S320" s="302"/>
      <c r="T320" s="303"/>
      <c r="U320" s="92"/>
      <c r="Z320" s="300"/>
      <c r="AD320" s="304"/>
    </row>
    <row r="321" spans="1:30" s="299" customFormat="1">
      <c r="A321" s="298"/>
      <c r="B321" s="298"/>
      <c r="C321" s="298"/>
      <c r="D321" s="298"/>
      <c r="E321" s="298"/>
      <c r="J321" s="300"/>
      <c r="K321" s="301"/>
      <c r="L321" s="300"/>
      <c r="S321" s="302"/>
      <c r="T321" s="303"/>
      <c r="U321" s="92"/>
      <c r="Z321" s="300"/>
      <c r="AD321" s="304"/>
    </row>
    <row r="322" spans="1:30" s="299" customFormat="1">
      <c r="A322" s="298"/>
      <c r="B322" s="298"/>
      <c r="C322" s="298"/>
      <c r="D322" s="298"/>
      <c r="E322" s="298"/>
      <c r="J322" s="300"/>
      <c r="K322" s="301"/>
      <c r="L322" s="300"/>
      <c r="S322" s="302"/>
      <c r="T322" s="303"/>
      <c r="U322" s="92"/>
      <c r="Z322" s="300"/>
      <c r="AD322" s="304"/>
    </row>
    <row r="323" spans="1:30" s="299" customFormat="1">
      <c r="A323" s="298"/>
      <c r="B323" s="298"/>
      <c r="C323" s="298"/>
      <c r="D323" s="298"/>
      <c r="E323" s="298"/>
      <c r="J323" s="300"/>
      <c r="K323" s="301"/>
      <c r="L323" s="300"/>
      <c r="S323" s="302"/>
      <c r="T323" s="303"/>
      <c r="U323" s="92"/>
      <c r="Z323" s="300"/>
      <c r="AD323" s="304"/>
    </row>
    <row r="324" spans="1:30" s="299" customFormat="1">
      <c r="A324" s="298"/>
      <c r="B324" s="298"/>
      <c r="C324" s="298"/>
      <c r="D324" s="298"/>
      <c r="E324" s="298"/>
      <c r="J324" s="300"/>
      <c r="K324" s="301"/>
      <c r="L324" s="300"/>
      <c r="S324" s="302"/>
      <c r="T324" s="303"/>
      <c r="U324" s="92"/>
      <c r="Z324" s="300"/>
      <c r="AD324" s="304"/>
    </row>
    <row r="325" spans="1:30" s="299" customFormat="1">
      <c r="A325" s="298"/>
      <c r="B325" s="298"/>
      <c r="C325" s="298"/>
      <c r="D325" s="298"/>
      <c r="E325" s="298"/>
      <c r="J325" s="300"/>
      <c r="K325" s="301"/>
      <c r="L325" s="300"/>
      <c r="S325" s="302"/>
      <c r="T325" s="303"/>
      <c r="U325" s="92"/>
      <c r="Z325" s="300"/>
      <c r="AD325" s="304"/>
    </row>
    <row r="326" spans="1:30" s="299" customFormat="1">
      <c r="A326" s="298"/>
      <c r="B326" s="298"/>
      <c r="C326" s="298"/>
      <c r="D326" s="298"/>
      <c r="E326" s="298"/>
      <c r="J326" s="300"/>
      <c r="K326" s="301"/>
      <c r="L326" s="300"/>
      <c r="S326" s="302"/>
      <c r="T326" s="303"/>
      <c r="U326" s="92"/>
      <c r="Z326" s="300"/>
      <c r="AD326" s="304"/>
    </row>
    <row r="327" spans="1:30" s="299" customFormat="1">
      <c r="A327" s="298"/>
      <c r="B327" s="298"/>
      <c r="C327" s="298"/>
      <c r="D327" s="298"/>
      <c r="E327" s="298"/>
      <c r="J327" s="300"/>
      <c r="K327" s="301"/>
      <c r="L327" s="300"/>
      <c r="S327" s="302"/>
      <c r="T327" s="303"/>
      <c r="U327" s="92"/>
      <c r="Z327" s="300"/>
      <c r="AD327" s="304"/>
    </row>
    <row r="328" spans="1:30" s="299" customFormat="1">
      <c r="A328" s="298"/>
      <c r="B328" s="298"/>
      <c r="C328" s="298"/>
      <c r="D328" s="298"/>
      <c r="E328" s="298"/>
      <c r="J328" s="300"/>
      <c r="K328" s="301"/>
      <c r="L328" s="300"/>
      <c r="S328" s="302"/>
      <c r="T328" s="303"/>
      <c r="U328" s="92"/>
      <c r="Z328" s="300"/>
      <c r="AD328" s="304"/>
    </row>
    <row r="329" spans="1:30" s="299" customFormat="1">
      <c r="A329" s="298"/>
      <c r="B329" s="298"/>
      <c r="C329" s="298"/>
      <c r="D329" s="298"/>
      <c r="E329" s="298"/>
      <c r="J329" s="300"/>
      <c r="K329" s="301"/>
      <c r="L329" s="300"/>
      <c r="S329" s="302"/>
      <c r="T329" s="303"/>
      <c r="U329" s="92"/>
      <c r="Z329" s="300"/>
      <c r="AD329" s="304"/>
    </row>
    <row r="330" spans="1:30" s="299" customFormat="1">
      <c r="A330" s="298"/>
      <c r="B330" s="298"/>
      <c r="C330" s="298"/>
      <c r="D330" s="298"/>
      <c r="E330" s="298"/>
      <c r="J330" s="300"/>
      <c r="K330" s="301"/>
      <c r="L330" s="300"/>
      <c r="S330" s="302"/>
      <c r="T330" s="303"/>
      <c r="U330" s="92"/>
      <c r="Z330" s="300"/>
      <c r="AD330" s="304"/>
    </row>
    <row r="331" spans="1:30" s="299" customFormat="1">
      <c r="A331" s="298"/>
      <c r="B331" s="298"/>
      <c r="C331" s="298"/>
      <c r="D331" s="298"/>
      <c r="E331" s="298"/>
      <c r="J331" s="300"/>
      <c r="K331" s="301"/>
      <c r="L331" s="300"/>
      <c r="S331" s="302"/>
      <c r="T331" s="303"/>
      <c r="U331" s="92"/>
      <c r="Z331" s="300"/>
      <c r="AD331" s="304"/>
    </row>
    <row r="332" spans="1:30" s="299" customFormat="1">
      <c r="A332" s="298"/>
      <c r="B332" s="298"/>
      <c r="C332" s="298"/>
      <c r="D332" s="298"/>
      <c r="E332" s="298"/>
      <c r="J332" s="300"/>
      <c r="K332" s="301"/>
      <c r="L332" s="300"/>
      <c r="S332" s="302"/>
      <c r="T332" s="303"/>
      <c r="U332" s="92"/>
      <c r="Z332" s="300"/>
      <c r="AD332" s="304"/>
    </row>
    <row r="333" spans="1:30" s="299" customFormat="1">
      <c r="A333" s="298"/>
      <c r="B333" s="298"/>
      <c r="C333" s="298"/>
      <c r="D333" s="298"/>
      <c r="E333" s="298"/>
      <c r="J333" s="300"/>
      <c r="K333" s="301"/>
      <c r="L333" s="300"/>
      <c r="S333" s="302"/>
      <c r="T333" s="303"/>
      <c r="U333" s="92"/>
      <c r="Z333" s="300"/>
      <c r="AD333" s="304"/>
    </row>
    <row r="334" spans="1:30" s="299" customFormat="1">
      <c r="A334" s="298"/>
      <c r="B334" s="298"/>
      <c r="C334" s="298"/>
      <c r="D334" s="298"/>
      <c r="E334" s="298"/>
      <c r="J334" s="300"/>
      <c r="K334" s="301"/>
      <c r="L334" s="300"/>
      <c r="S334" s="302"/>
      <c r="T334" s="303"/>
      <c r="U334" s="92"/>
      <c r="Z334" s="300"/>
      <c r="AD334" s="304"/>
    </row>
    <row r="335" spans="1:30" s="299" customFormat="1">
      <c r="A335" s="298"/>
      <c r="B335" s="298"/>
      <c r="C335" s="298"/>
      <c r="D335" s="298"/>
      <c r="E335" s="298"/>
      <c r="J335" s="300"/>
      <c r="K335" s="301"/>
      <c r="L335" s="300"/>
      <c r="S335" s="302"/>
      <c r="T335" s="303"/>
      <c r="U335" s="92"/>
      <c r="Z335" s="300"/>
      <c r="AD335" s="304"/>
    </row>
    <row r="336" spans="1:30" s="299" customFormat="1">
      <c r="A336" s="298"/>
      <c r="B336" s="298"/>
      <c r="C336" s="298"/>
      <c r="D336" s="298"/>
      <c r="E336" s="298"/>
      <c r="J336" s="300"/>
      <c r="K336" s="301"/>
      <c r="L336" s="300"/>
      <c r="S336" s="302"/>
      <c r="T336" s="303"/>
      <c r="U336" s="92"/>
      <c r="Z336" s="300"/>
      <c r="AD336" s="304"/>
    </row>
    <row r="337" spans="1:30" s="299" customFormat="1">
      <c r="A337" s="298"/>
      <c r="B337" s="298"/>
      <c r="C337" s="298"/>
      <c r="D337" s="298"/>
      <c r="E337" s="298"/>
      <c r="J337" s="300"/>
      <c r="K337" s="301"/>
      <c r="L337" s="300"/>
      <c r="S337" s="302"/>
      <c r="T337" s="303"/>
      <c r="U337" s="92"/>
      <c r="Z337" s="300"/>
      <c r="AD337" s="304"/>
    </row>
    <row r="338" spans="1:30" s="299" customFormat="1">
      <c r="A338" s="298"/>
      <c r="B338" s="298"/>
      <c r="C338" s="298"/>
      <c r="D338" s="298"/>
      <c r="E338" s="298"/>
      <c r="J338" s="300"/>
      <c r="K338" s="301"/>
      <c r="L338" s="300"/>
      <c r="S338" s="302"/>
      <c r="T338" s="303"/>
      <c r="U338" s="92"/>
      <c r="Z338" s="300"/>
      <c r="AD338" s="304"/>
    </row>
    <row r="339" spans="1:30" s="299" customFormat="1">
      <c r="A339" s="298"/>
      <c r="B339" s="298"/>
      <c r="C339" s="298"/>
      <c r="D339" s="298"/>
      <c r="E339" s="298"/>
      <c r="J339" s="300"/>
      <c r="K339" s="301"/>
      <c r="L339" s="300"/>
      <c r="S339" s="302"/>
      <c r="T339" s="303"/>
      <c r="U339" s="92"/>
      <c r="Z339" s="300"/>
      <c r="AD339" s="304"/>
    </row>
    <row r="340" spans="1:30" s="299" customFormat="1">
      <c r="A340" s="298"/>
      <c r="B340" s="298"/>
      <c r="C340" s="298"/>
      <c r="D340" s="298"/>
      <c r="E340" s="298"/>
      <c r="J340" s="300"/>
      <c r="K340" s="301"/>
      <c r="L340" s="300"/>
      <c r="S340" s="302"/>
      <c r="T340" s="303"/>
      <c r="U340" s="92"/>
      <c r="Z340" s="300"/>
      <c r="AD340" s="304"/>
    </row>
    <row r="341" spans="1:30" s="299" customFormat="1">
      <c r="A341" s="298"/>
      <c r="B341" s="298"/>
      <c r="C341" s="298"/>
      <c r="D341" s="298"/>
      <c r="E341" s="298"/>
      <c r="J341" s="300"/>
      <c r="K341" s="301"/>
      <c r="L341" s="300"/>
      <c r="S341" s="302"/>
      <c r="T341" s="303"/>
      <c r="U341" s="92"/>
      <c r="Z341" s="300"/>
      <c r="AD341" s="304"/>
    </row>
    <row r="342" spans="1:30" s="299" customFormat="1">
      <c r="A342" s="298"/>
      <c r="B342" s="298"/>
      <c r="C342" s="298"/>
      <c r="D342" s="298"/>
      <c r="E342" s="298"/>
      <c r="J342" s="300"/>
      <c r="K342" s="301"/>
      <c r="L342" s="300"/>
      <c r="S342" s="302"/>
      <c r="T342" s="303"/>
      <c r="U342" s="92"/>
      <c r="Z342" s="300"/>
      <c r="AD342" s="304"/>
    </row>
    <row r="343" spans="1:30" s="299" customFormat="1">
      <c r="A343" s="298"/>
      <c r="B343" s="298"/>
      <c r="C343" s="298"/>
      <c r="D343" s="298"/>
      <c r="E343" s="298"/>
      <c r="J343" s="300"/>
      <c r="K343" s="301"/>
      <c r="L343" s="300"/>
      <c r="S343" s="302"/>
      <c r="T343" s="303"/>
      <c r="U343" s="92"/>
      <c r="Z343" s="300"/>
      <c r="AD343" s="304"/>
    </row>
    <row r="344" spans="1:30" s="299" customFormat="1">
      <c r="A344" s="298"/>
      <c r="B344" s="298"/>
      <c r="C344" s="298"/>
      <c r="D344" s="298"/>
      <c r="E344" s="298"/>
      <c r="J344" s="300"/>
      <c r="K344" s="301"/>
      <c r="L344" s="300"/>
      <c r="S344" s="302"/>
      <c r="T344" s="303"/>
      <c r="U344" s="92"/>
      <c r="Z344" s="300"/>
      <c r="AD344" s="304"/>
    </row>
    <row r="345" spans="1:30" s="299" customFormat="1">
      <c r="A345" s="298"/>
      <c r="B345" s="298"/>
      <c r="C345" s="298"/>
      <c r="D345" s="298"/>
      <c r="E345" s="298"/>
      <c r="J345" s="300"/>
      <c r="K345" s="301"/>
      <c r="L345" s="300"/>
      <c r="S345" s="302"/>
      <c r="T345" s="303"/>
      <c r="U345" s="92"/>
      <c r="Z345" s="300"/>
      <c r="AD345" s="304"/>
    </row>
    <row r="346" spans="1:30" s="299" customFormat="1">
      <c r="A346" s="298"/>
      <c r="B346" s="298"/>
      <c r="C346" s="298"/>
      <c r="D346" s="298"/>
      <c r="E346" s="298"/>
      <c r="J346" s="300"/>
      <c r="K346" s="301"/>
      <c r="L346" s="300"/>
      <c r="S346" s="302"/>
      <c r="T346" s="303"/>
      <c r="U346" s="92"/>
      <c r="Z346" s="300"/>
      <c r="AD346" s="304"/>
    </row>
    <row r="347" spans="1:30" s="299" customFormat="1">
      <c r="A347" s="298"/>
      <c r="B347" s="298"/>
      <c r="C347" s="298"/>
      <c r="D347" s="298"/>
      <c r="E347" s="298"/>
      <c r="J347" s="300"/>
      <c r="K347" s="301"/>
      <c r="L347" s="300"/>
      <c r="S347" s="302"/>
      <c r="T347" s="303"/>
      <c r="U347" s="92"/>
      <c r="Z347" s="300"/>
      <c r="AD347" s="304"/>
    </row>
    <row r="348" spans="1:30" s="299" customFormat="1">
      <c r="A348" s="298"/>
      <c r="B348" s="298"/>
      <c r="C348" s="298"/>
      <c r="D348" s="298"/>
      <c r="E348" s="298"/>
      <c r="J348" s="300"/>
      <c r="K348" s="301"/>
      <c r="L348" s="300"/>
      <c r="S348" s="302"/>
      <c r="T348" s="303"/>
      <c r="U348" s="92"/>
      <c r="Z348" s="300"/>
      <c r="AD348" s="304"/>
    </row>
    <row r="349" spans="1:30" s="299" customFormat="1">
      <c r="A349" s="298"/>
      <c r="B349" s="298"/>
      <c r="C349" s="298"/>
      <c r="D349" s="298"/>
      <c r="E349" s="298"/>
      <c r="J349" s="300"/>
      <c r="K349" s="301"/>
      <c r="L349" s="300"/>
      <c r="S349" s="302"/>
      <c r="T349" s="303"/>
      <c r="U349" s="92"/>
      <c r="Z349" s="300"/>
      <c r="AD349" s="304"/>
    </row>
    <row r="350" spans="1:30" s="299" customFormat="1">
      <c r="A350" s="298"/>
      <c r="B350" s="298"/>
      <c r="C350" s="298"/>
      <c r="D350" s="298"/>
      <c r="E350" s="298"/>
      <c r="J350" s="300"/>
      <c r="K350" s="301"/>
      <c r="L350" s="300"/>
      <c r="S350" s="302"/>
      <c r="T350" s="303"/>
      <c r="U350" s="92"/>
      <c r="Z350" s="300"/>
      <c r="AD350" s="304"/>
    </row>
    <row r="351" spans="1:30" s="299" customFormat="1">
      <c r="A351" s="298"/>
      <c r="B351" s="298"/>
      <c r="C351" s="298"/>
      <c r="D351" s="298"/>
      <c r="E351" s="298"/>
      <c r="J351" s="300"/>
      <c r="K351" s="301"/>
      <c r="L351" s="300"/>
      <c r="S351" s="302"/>
      <c r="T351" s="303"/>
      <c r="U351" s="92"/>
      <c r="Z351" s="300"/>
      <c r="AD351" s="304"/>
    </row>
    <row r="352" spans="1:30" s="299" customFormat="1">
      <c r="A352" s="298"/>
      <c r="B352" s="298"/>
      <c r="C352" s="298"/>
      <c r="D352" s="298"/>
      <c r="E352" s="298"/>
      <c r="J352" s="300"/>
      <c r="K352" s="301"/>
      <c r="L352" s="300"/>
      <c r="S352" s="302"/>
      <c r="T352" s="303"/>
      <c r="U352" s="92"/>
      <c r="Z352" s="300"/>
      <c r="AD352" s="304"/>
    </row>
    <row r="353" spans="1:30" s="299" customFormat="1">
      <c r="A353" s="298"/>
      <c r="B353" s="298"/>
      <c r="C353" s="298"/>
      <c r="D353" s="298"/>
      <c r="E353" s="298"/>
      <c r="J353" s="300"/>
      <c r="K353" s="301"/>
      <c r="L353" s="300"/>
      <c r="S353" s="302"/>
      <c r="T353" s="303"/>
      <c r="U353" s="92"/>
      <c r="Z353" s="300"/>
      <c r="AD353" s="304"/>
    </row>
    <row r="354" spans="1:30" s="299" customFormat="1">
      <c r="A354" s="298"/>
      <c r="B354" s="298"/>
      <c r="C354" s="298"/>
      <c r="D354" s="298"/>
      <c r="E354" s="298"/>
      <c r="J354" s="300"/>
      <c r="K354" s="301"/>
      <c r="L354" s="300"/>
      <c r="S354" s="302"/>
      <c r="T354" s="303"/>
      <c r="U354" s="92"/>
      <c r="Z354" s="300"/>
      <c r="AD354" s="304"/>
    </row>
    <row r="355" spans="1:30" s="299" customFormat="1">
      <c r="A355" s="298"/>
      <c r="B355" s="298"/>
      <c r="C355" s="298"/>
      <c r="D355" s="298"/>
      <c r="E355" s="298"/>
      <c r="J355" s="300"/>
      <c r="K355" s="301"/>
      <c r="L355" s="300"/>
      <c r="S355" s="302"/>
      <c r="T355" s="303"/>
      <c r="U355" s="92"/>
      <c r="Z355" s="300"/>
      <c r="AD355" s="304"/>
    </row>
    <row r="356" spans="1:30" s="299" customFormat="1">
      <c r="A356" s="298"/>
      <c r="B356" s="298"/>
      <c r="C356" s="298"/>
      <c r="D356" s="298"/>
      <c r="E356" s="298"/>
      <c r="J356" s="300"/>
      <c r="K356" s="301"/>
      <c r="L356" s="300"/>
      <c r="S356" s="302"/>
      <c r="T356" s="303"/>
      <c r="U356" s="92"/>
      <c r="Z356" s="300"/>
      <c r="AD356" s="304"/>
    </row>
    <row r="357" spans="1:30" s="299" customFormat="1">
      <c r="A357" s="298"/>
      <c r="B357" s="298"/>
      <c r="C357" s="298"/>
      <c r="D357" s="298"/>
      <c r="E357" s="298"/>
      <c r="J357" s="300"/>
      <c r="K357" s="301"/>
      <c r="L357" s="300"/>
      <c r="S357" s="302"/>
      <c r="T357" s="303"/>
      <c r="U357" s="92"/>
      <c r="Z357" s="300"/>
      <c r="AD357" s="304"/>
    </row>
    <row r="358" spans="1:30" s="299" customFormat="1">
      <c r="A358" s="298"/>
      <c r="B358" s="298"/>
      <c r="C358" s="298"/>
      <c r="D358" s="298"/>
      <c r="E358" s="298"/>
      <c r="J358" s="300"/>
      <c r="K358" s="301"/>
      <c r="L358" s="300"/>
      <c r="S358" s="302"/>
      <c r="T358" s="303"/>
      <c r="U358" s="92"/>
      <c r="Z358" s="300"/>
      <c r="AD358" s="304"/>
    </row>
    <row r="359" spans="1:30" s="299" customFormat="1">
      <c r="A359" s="298"/>
      <c r="B359" s="298"/>
      <c r="C359" s="298"/>
      <c r="D359" s="298"/>
      <c r="E359" s="298"/>
      <c r="J359" s="300"/>
      <c r="K359" s="301"/>
      <c r="L359" s="300"/>
      <c r="S359" s="302"/>
      <c r="T359" s="303"/>
      <c r="U359" s="92"/>
      <c r="Z359" s="300"/>
      <c r="AD359" s="304"/>
    </row>
    <row r="360" spans="1:30" s="299" customFormat="1">
      <c r="A360" s="298"/>
      <c r="B360" s="298"/>
      <c r="C360" s="298"/>
      <c r="D360" s="298"/>
      <c r="E360" s="298"/>
      <c r="J360" s="300"/>
      <c r="K360" s="301"/>
      <c r="L360" s="300"/>
      <c r="S360" s="302"/>
      <c r="T360" s="303"/>
      <c r="U360" s="92"/>
      <c r="Z360" s="300"/>
      <c r="AD360" s="304"/>
    </row>
    <row r="361" spans="1:30" s="299" customFormat="1">
      <c r="A361" s="298"/>
      <c r="B361" s="298"/>
      <c r="C361" s="298"/>
      <c r="D361" s="298"/>
      <c r="E361" s="298"/>
      <c r="J361" s="300"/>
      <c r="K361" s="301"/>
      <c r="L361" s="300"/>
      <c r="S361" s="302"/>
      <c r="T361" s="303"/>
      <c r="U361" s="92"/>
      <c r="Z361" s="300"/>
      <c r="AD361" s="304"/>
    </row>
    <row r="362" spans="1:30" s="299" customFormat="1">
      <c r="A362" s="298"/>
      <c r="B362" s="298"/>
      <c r="C362" s="298"/>
      <c r="D362" s="298"/>
      <c r="E362" s="298"/>
      <c r="J362" s="300"/>
      <c r="K362" s="301"/>
      <c r="L362" s="300"/>
      <c r="S362" s="302"/>
      <c r="T362" s="303"/>
      <c r="U362" s="92"/>
      <c r="Z362" s="300"/>
      <c r="AD362" s="304"/>
    </row>
    <row r="363" spans="1:30" s="299" customFormat="1">
      <c r="A363" s="298"/>
      <c r="B363" s="298"/>
      <c r="C363" s="298"/>
      <c r="D363" s="298"/>
      <c r="E363" s="298"/>
      <c r="J363" s="300"/>
      <c r="K363" s="301"/>
      <c r="L363" s="300"/>
      <c r="S363" s="302"/>
      <c r="T363" s="303"/>
      <c r="U363" s="92"/>
      <c r="Z363" s="300"/>
      <c r="AD363" s="304"/>
    </row>
    <row r="364" spans="1:30" s="299" customFormat="1">
      <c r="A364" s="298"/>
      <c r="B364" s="298"/>
      <c r="C364" s="298"/>
      <c r="D364" s="298"/>
      <c r="E364" s="298"/>
      <c r="J364" s="300"/>
      <c r="K364" s="301"/>
      <c r="L364" s="300"/>
      <c r="S364" s="302"/>
      <c r="T364" s="303"/>
      <c r="U364" s="92"/>
      <c r="Z364" s="300"/>
      <c r="AD364" s="304"/>
    </row>
    <row r="365" spans="1:30" s="299" customFormat="1">
      <c r="A365" s="298"/>
      <c r="B365" s="298"/>
      <c r="C365" s="298"/>
      <c r="D365" s="298"/>
      <c r="E365" s="298"/>
      <c r="J365" s="300"/>
      <c r="K365" s="301"/>
      <c r="L365" s="300"/>
      <c r="S365" s="302"/>
      <c r="T365" s="303"/>
      <c r="U365" s="92"/>
      <c r="Z365" s="300"/>
      <c r="AD365" s="304"/>
    </row>
    <row r="366" spans="1:30" s="299" customFormat="1">
      <c r="A366" s="298"/>
      <c r="B366" s="298"/>
      <c r="C366" s="298"/>
      <c r="D366" s="298"/>
      <c r="E366" s="298"/>
      <c r="J366" s="300"/>
      <c r="K366" s="301"/>
      <c r="L366" s="300"/>
      <c r="S366" s="302"/>
      <c r="T366" s="303"/>
      <c r="U366" s="92"/>
      <c r="Z366" s="300"/>
      <c r="AD366" s="304"/>
    </row>
    <row r="367" spans="1:30" s="299" customFormat="1">
      <c r="A367" s="298"/>
      <c r="B367" s="298"/>
      <c r="C367" s="298"/>
      <c r="D367" s="298"/>
      <c r="E367" s="298"/>
      <c r="J367" s="300"/>
      <c r="K367" s="301"/>
      <c r="L367" s="300"/>
      <c r="S367" s="302"/>
      <c r="T367" s="303"/>
      <c r="U367" s="92"/>
      <c r="Z367" s="300"/>
      <c r="AD367" s="304"/>
    </row>
    <row r="368" spans="1:30" s="299" customFormat="1">
      <c r="A368" s="298"/>
      <c r="B368" s="298"/>
      <c r="C368" s="298"/>
      <c r="D368" s="298"/>
      <c r="E368" s="298"/>
      <c r="J368" s="300"/>
      <c r="K368" s="301"/>
      <c r="L368" s="300"/>
      <c r="S368" s="302"/>
      <c r="T368" s="303"/>
      <c r="U368" s="92"/>
      <c r="Z368" s="300"/>
      <c r="AD368" s="304"/>
    </row>
    <row r="369" spans="1:30" s="299" customFormat="1">
      <c r="A369" s="298"/>
      <c r="B369" s="298"/>
      <c r="C369" s="298"/>
      <c r="D369" s="298"/>
      <c r="E369" s="298"/>
      <c r="J369" s="300"/>
      <c r="K369" s="301"/>
      <c r="L369" s="300"/>
      <c r="S369" s="302"/>
      <c r="T369" s="303"/>
      <c r="U369" s="92"/>
      <c r="Z369" s="300"/>
      <c r="AD369" s="304"/>
    </row>
    <row r="370" spans="1:30" s="299" customFormat="1">
      <c r="A370" s="298"/>
      <c r="B370" s="298"/>
      <c r="C370" s="298"/>
      <c r="D370" s="298"/>
      <c r="E370" s="298"/>
      <c r="J370" s="300"/>
      <c r="K370" s="301"/>
      <c r="L370" s="300"/>
      <c r="S370" s="302"/>
      <c r="T370" s="303"/>
      <c r="U370" s="92"/>
      <c r="Z370" s="300"/>
      <c r="AD370" s="304"/>
    </row>
    <row r="371" spans="1:30" s="299" customFormat="1">
      <c r="A371" s="298"/>
      <c r="B371" s="298"/>
      <c r="C371" s="298"/>
      <c r="D371" s="298"/>
      <c r="E371" s="298"/>
      <c r="J371" s="300"/>
      <c r="K371" s="301"/>
      <c r="L371" s="300"/>
      <c r="S371" s="302"/>
      <c r="T371" s="303"/>
      <c r="U371" s="92"/>
      <c r="Z371" s="300"/>
      <c r="AD371" s="304"/>
    </row>
    <row r="372" spans="1:30" s="299" customFormat="1">
      <c r="A372" s="298"/>
      <c r="B372" s="298"/>
      <c r="C372" s="298"/>
      <c r="D372" s="298"/>
      <c r="E372" s="298"/>
      <c r="J372" s="300"/>
      <c r="K372" s="301"/>
      <c r="L372" s="300"/>
      <c r="S372" s="302"/>
      <c r="T372" s="303"/>
      <c r="U372" s="92"/>
      <c r="Z372" s="300"/>
      <c r="AD372" s="304"/>
    </row>
    <row r="373" spans="1:30" s="299" customFormat="1">
      <c r="A373" s="298"/>
      <c r="B373" s="298"/>
      <c r="C373" s="298"/>
      <c r="D373" s="298"/>
      <c r="E373" s="298"/>
      <c r="J373" s="300"/>
      <c r="K373" s="301"/>
      <c r="L373" s="300"/>
      <c r="S373" s="302"/>
      <c r="T373" s="303"/>
      <c r="U373" s="92"/>
      <c r="Z373" s="300"/>
      <c r="AD373" s="304"/>
    </row>
    <row r="374" spans="1:30" s="299" customFormat="1">
      <c r="A374" s="298"/>
      <c r="B374" s="298"/>
      <c r="C374" s="298"/>
      <c r="D374" s="298"/>
      <c r="E374" s="298"/>
      <c r="J374" s="300"/>
      <c r="K374" s="301"/>
      <c r="L374" s="300"/>
      <c r="S374" s="302"/>
      <c r="T374" s="303"/>
      <c r="U374" s="92"/>
      <c r="Z374" s="300"/>
      <c r="AD374" s="304"/>
    </row>
    <row r="375" spans="1:30" s="299" customFormat="1">
      <c r="A375" s="298"/>
      <c r="B375" s="298"/>
      <c r="C375" s="298"/>
      <c r="D375" s="298"/>
      <c r="E375" s="298"/>
      <c r="J375" s="300"/>
      <c r="K375" s="301"/>
      <c r="L375" s="300"/>
      <c r="S375" s="302"/>
      <c r="T375" s="303"/>
      <c r="U375" s="92"/>
      <c r="Z375" s="300"/>
      <c r="AD375" s="304"/>
    </row>
    <row r="376" spans="1:30" s="299" customFormat="1">
      <c r="A376" s="298"/>
      <c r="B376" s="298"/>
      <c r="C376" s="298"/>
      <c r="D376" s="298"/>
      <c r="E376" s="298"/>
      <c r="J376" s="300"/>
      <c r="K376" s="301"/>
      <c r="L376" s="300"/>
      <c r="S376" s="302"/>
      <c r="T376" s="303"/>
      <c r="U376" s="92"/>
      <c r="Z376" s="300"/>
      <c r="AD376" s="304"/>
    </row>
    <row r="377" spans="1:30" s="299" customFormat="1">
      <c r="A377" s="298"/>
      <c r="B377" s="298"/>
      <c r="C377" s="298"/>
      <c r="D377" s="298"/>
      <c r="E377" s="298"/>
      <c r="J377" s="300"/>
      <c r="K377" s="301"/>
      <c r="L377" s="300"/>
      <c r="S377" s="302"/>
      <c r="T377" s="303"/>
      <c r="U377" s="92"/>
      <c r="Z377" s="300"/>
      <c r="AD377" s="304"/>
    </row>
    <row r="378" spans="1:30" s="299" customFormat="1">
      <c r="A378" s="298"/>
      <c r="B378" s="298"/>
      <c r="C378" s="298"/>
      <c r="D378" s="298"/>
      <c r="E378" s="298"/>
      <c r="J378" s="300"/>
      <c r="K378" s="301"/>
      <c r="L378" s="300"/>
      <c r="S378" s="302"/>
      <c r="T378" s="303"/>
      <c r="U378" s="92"/>
      <c r="Z378" s="300"/>
      <c r="AD378" s="304"/>
    </row>
    <row r="379" spans="1:30" s="299" customFormat="1">
      <c r="A379" s="298"/>
      <c r="B379" s="298"/>
      <c r="C379" s="298"/>
      <c r="D379" s="298"/>
      <c r="E379" s="298"/>
      <c r="J379" s="300"/>
      <c r="K379" s="301"/>
      <c r="L379" s="300"/>
      <c r="S379" s="302"/>
      <c r="T379" s="303"/>
      <c r="U379" s="92"/>
      <c r="Z379" s="300"/>
      <c r="AD379" s="304"/>
    </row>
    <row r="380" spans="1:30" s="299" customFormat="1">
      <c r="A380" s="298"/>
      <c r="B380" s="298"/>
      <c r="C380" s="298"/>
      <c r="D380" s="298"/>
      <c r="E380" s="298"/>
      <c r="J380" s="300"/>
      <c r="K380" s="301"/>
      <c r="L380" s="300"/>
      <c r="S380" s="302"/>
      <c r="T380" s="303"/>
      <c r="U380" s="92"/>
      <c r="Z380" s="300"/>
      <c r="AD380" s="304"/>
    </row>
    <row r="381" spans="1:30" s="299" customFormat="1">
      <c r="A381" s="298"/>
      <c r="B381" s="298"/>
      <c r="C381" s="298"/>
      <c r="D381" s="298"/>
      <c r="E381" s="298"/>
      <c r="J381" s="300"/>
      <c r="K381" s="301"/>
      <c r="L381" s="300"/>
      <c r="S381" s="302"/>
      <c r="T381" s="303"/>
      <c r="U381" s="92"/>
      <c r="Z381" s="300"/>
      <c r="AD381" s="304"/>
    </row>
    <row r="382" spans="1:30" s="299" customFormat="1">
      <c r="A382" s="298"/>
      <c r="B382" s="298"/>
      <c r="C382" s="298"/>
      <c r="D382" s="298"/>
      <c r="E382" s="298"/>
      <c r="J382" s="300"/>
      <c r="K382" s="301"/>
      <c r="L382" s="300"/>
      <c r="S382" s="302"/>
      <c r="T382" s="303"/>
      <c r="U382" s="92"/>
      <c r="Z382" s="300"/>
      <c r="AD382" s="304"/>
    </row>
    <row r="383" spans="1:30" s="299" customFormat="1">
      <c r="A383" s="298"/>
      <c r="B383" s="298"/>
      <c r="C383" s="298"/>
      <c r="D383" s="298"/>
      <c r="E383" s="298"/>
      <c r="J383" s="300"/>
      <c r="K383" s="301"/>
      <c r="L383" s="300"/>
      <c r="S383" s="302"/>
      <c r="T383" s="303"/>
      <c r="U383" s="92"/>
      <c r="Z383" s="300"/>
      <c r="AD383" s="304"/>
    </row>
    <row r="384" spans="1:30" s="299" customFormat="1">
      <c r="A384" s="298"/>
      <c r="B384" s="298"/>
      <c r="C384" s="298"/>
      <c r="D384" s="298"/>
      <c r="E384" s="298"/>
      <c r="J384" s="300"/>
      <c r="K384" s="301"/>
      <c r="L384" s="300"/>
      <c r="S384" s="302"/>
      <c r="T384" s="303"/>
      <c r="U384" s="92"/>
      <c r="Z384" s="300"/>
      <c r="AD384" s="304"/>
    </row>
    <row r="385" spans="1:30" s="299" customFormat="1">
      <c r="A385" s="298"/>
      <c r="B385" s="298"/>
      <c r="C385" s="298"/>
      <c r="D385" s="298"/>
      <c r="E385" s="298"/>
      <c r="J385" s="300"/>
      <c r="K385" s="301"/>
      <c r="L385" s="300"/>
      <c r="S385" s="302"/>
      <c r="T385" s="303"/>
      <c r="U385" s="92"/>
      <c r="Z385" s="300"/>
      <c r="AD385" s="304"/>
    </row>
    <row r="386" spans="1:30" s="299" customFormat="1">
      <c r="A386" s="298"/>
      <c r="B386" s="298"/>
      <c r="C386" s="298"/>
      <c r="D386" s="298"/>
      <c r="E386" s="298"/>
      <c r="J386" s="300"/>
      <c r="K386" s="301"/>
      <c r="L386" s="300"/>
      <c r="S386" s="302"/>
      <c r="T386" s="303"/>
      <c r="U386" s="92"/>
      <c r="Z386" s="300"/>
      <c r="AD386" s="304"/>
    </row>
    <row r="387" spans="1:30" s="299" customFormat="1">
      <c r="A387" s="298"/>
      <c r="B387" s="298"/>
      <c r="C387" s="298"/>
      <c r="D387" s="298"/>
      <c r="E387" s="298"/>
      <c r="J387" s="300"/>
      <c r="K387" s="301"/>
      <c r="L387" s="300"/>
      <c r="S387" s="302"/>
      <c r="T387" s="303"/>
      <c r="U387" s="92"/>
      <c r="Z387" s="300"/>
      <c r="AD387" s="304"/>
    </row>
    <row r="388" spans="1:30" s="299" customFormat="1">
      <c r="A388" s="298"/>
      <c r="B388" s="298"/>
      <c r="C388" s="298"/>
      <c r="D388" s="298"/>
      <c r="E388" s="298"/>
      <c r="J388" s="300"/>
      <c r="K388" s="301"/>
      <c r="L388" s="300"/>
      <c r="S388" s="302"/>
      <c r="T388" s="303"/>
      <c r="U388" s="92"/>
      <c r="Z388" s="300"/>
      <c r="AD388" s="304"/>
    </row>
    <row r="389" spans="1:30" s="299" customFormat="1">
      <c r="A389" s="298"/>
      <c r="B389" s="298"/>
      <c r="C389" s="298"/>
      <c r="D389" s="298"/>
      <c r="E389" s="298"/>
      <c r="J389" s="300"/>
      <c r="K389" s="301"/>
      <c r="L389" s="300"/>
      <c r="S389" s="302"/>
      <c r="T389" s="303"/>
      <c r="U389" s="92"/>
      <c r="Z389" s="300"/>
      <c r="AD389" s="304"/>
    </row>
    <row r="390" spans="1:30" s="299" customFormat="1">
      <c r="A390" s="298"/>
      <c r="B390" s="298"/>
      <c r="C390" s="298"/>
      <c r="D390" s="298"/>
      <c r="E390" s="298"/>
      <c r="J390" s="300"/>
      <c r="K390" s="301"/>
      <c r="L390" s="300"/>
      <c r="S390" s="302"/>
      <c r="T390" s="303"/>
      <c r="U390" s="92"/>
      <c r="Z390" s="300"/>
      <c r="AD390" s="304"/>
    </row>
    <row r="391" spans="1:30" s="299" customFormat="1">
      <c r="A391" s="298"/>
      <c r="B391" s="298"/>
      <c r="C391" s="298"/>
      <c r="D391" s="298"/>
      <c r="E391" s="298"/>
      <c r="J391" s="300"/>
      <c r="K391" s="301"/>
      <c r="L391" s="300"/>
      <c r="S391" s="302"/>
      <c r="T391" s="303"/>
      <c r="U391" s="92"/>
      <c r="Z391" s="300"/>
      <c r="AD391" s="304"/>
    </row>
    <row r="392" spans="1:30" s="299" customFormat="1">
      <c r="A392" s="298"/>
      <c r="B392" s="298"/>
      <c r="C392" s="298"/>
      <c r="D392" s="298"/>
      <c r="E392" s="298"/>
      <c r="J392" s="300"/>
      <c r="K392" s="301"/>
      <c r="L392" s="300"/>
      <c r="S392" s="302"/>
      <c r="T392" s="303"/>
      <c r="U392" s="92"/>
      <c r="Z392" s="300"/>
      <c r="AD392" s="304"/>
    </row>
    <row r="393" spans="1:30" s="299" customFormat="1">
      <c r="A393" s="298"/>
      <c r="B393" s="298"/>
      <c r="C393" s="298"/>
      <c r="D393" s="298"/>
      <c r="E393" s="298"/>
      <c r="J393" s="300"/>
      <c r="K393" s="301"/>
      <c r="L393" s="300"/>
      <c r="S393" s="302"/>
      <c r="T393" s="303"/>
      <c r="U393" s="92"/>
      <c r="Z393" s="300"/>
      <c r="AD393" s="304"/>
    </row>
    <row r="394" spans="1:30" s="299" customFormat="1">
      <c r="A394" s="298"/>
      <c r="B394" s="298"/>
      <c r="C394" s="298"/>
      <c r="D394" s="298"/>
      <c r="E394" s="298"/>
      <c r="J394" s="300"/>
      <c r="K394" s="301"/>
      <c r="L394" s="300"/>
      <c r="S394" s="302"/>
      <c r="T394" s="303"/>
      <c r="U394" s="92"/>
      <c r="Z394" s="300"/>
      <c r="AD394" s="304"/>
    </row>
    <row r="395" spans="1:30" s="299" customFormat="1">
      <c r="A395" s="298"/>
      <c r="B395" s="298"/>
      <c r="C395" s="298"/>
      <c r="D395" s="298"/>
      <c r="E395" s="298"/>
      <c r="J395" s="300"/>
      <c r="K395" s="301"/>
      <c r="L395" s="300"/>
      <c r="S395" s="302"/>
      <c r="T395" s="303"/>
      <c r="U395" s="92"/>
      <c r="Z395" s="300"/>
      <c r="AD395" s="304"/>
    </row>
    <row r="396" spans="1:30" s="299" customFormat="1">
      <c r="A396" s="298"/>
      <c r="B396" s="298"/>
      <c r="C396" s="298"/>
      <c r="D396" s="298"/>
      <c r="E396" s="298"/>
      <c r="J396" s="300"/>
      <c r="K396" s="301"/>
      <c r="L396" s="300"/>
      <c r="S396" s="302"/>
      <c r="T396" s="303"/>
      <c r="U396" s="92"/>
      <c r="Z396" s="300"/>
      <c r="AD396" s="304"/>
    </row>
    <row r="397" spans="1:30" s="299" customFormat="1">
      <c r="A397" s="298"/>
      <c r="B397" s="298"/>
      <c r="C397" s="298"/>
      <c r="D397" s="298"/>
      <c r="E397" s="298"/>
      <c r="J397" s="300"/>
      <c r="K397" s="301"/>
      <c r="L397" s="300"/>
      <c r="S397" s="302"/>
      <c r="T397" s="303"/>
      <c r="U397" s="92"/>
      <c r="Z397" s="300"/>
      <c r="AD397" s="304"/>
    </row>
    <row r="398" spans="1:30" s="299" customFormat="1">
      <c r="A398" s="298"/>
      <c r="B398" s="298"/>
      <c r="C398" s="298"/>
      <c r="D398" s="298"/>
      <c r="E398" s="298"/>
      <c r="J398" s="300"/>
      <c r="K398" s="301"/>
      <c r="L398" s="300"/>
      <c r="S398" s="302"/>
      <c r="T398" s="303"/>
      <c r="U398" s="92"/>
      <c r="Z398" s="300"/>
      <c r="AD398" s="304"/>
    </row>
    <row r="399" spans="1:30" s="299" customFormat="1">
      <c r="A399" s="298"/>
      <c r="B399" s="298"/>
      <c r="C399" s="298"/>
      <c r="D399" s="298"/>
      <c r="E399" s="298"/>
      <c r="J399" s="300"/>
      <c r="K399" s="301"/>
      <c r="L399" s="300"/>
      <c r="S399" s="302"/>
      <c r="T399" s="303"/>
      <c r="U399" s="92"/>
      <c r="Z399" s="300"/>
      <c r="AD399" s="304"/>
    </row>
    <row r="400" spans="1:30" s="299" customFormat="1">
      <c r="A400" s="298"/>
      <c r="B400" s="298"/>
      <c r="C400" s="298"/>
      <c r="D400" s="298"/>
      <c r="E400" s="298"/>
      <c r="J400" s="300"/>
      <c r="K400" s="301"/>
      <c r="L400" s="300"/>
      <c r="S400" s="302"/>
      <c r="T400" s="303"/>
      <c r="U400" s="92"/>
      <c r="Z400" s="300"/>
      <c r="AD400" s="304"/>
    </row>
    <row r="401" spans="1:30" s="299" customFormat="1">
      <c r="A401" s="298"/>
      <c r="B401" s="298"/>
      <c r="C401" s="298"/>
      <c r="D401" s="298"/>
      <c r="E401" s="298"/>
      <c r="J401" s="300"/>
      <c r="K401" s="301"/>
      <c r="L401" s="300"/>
      <c r="S401" s="302"/>
      <c r="T401" s="303"/>
      <c r="U401" s="92"/>
      <c r="Z401" s="300"/>
      <c r="AD401" s="304"/>
    </row>
    <row r="402" spans="1:30" s="299" customFormat="1">
      <c r="A402" s="298"/>
      <c r="B402" s="298"/>
      <c r="C402" s="298"/>
      <c r="D402" s="298"/>
      <c r="E402" s="298"/>
      <c r="J402" s="300"/>
      <c r="K402" s="301"/>
      <c r="L402" s="300"/>
      <c r="S402" s="302"/>
      <c r="T402" s="303"/>
      <c r="U402" s="92"/>
      <c r="Z402" s="300"/>
      <c r="AD402" s="304"/>
    </row>
    <row r="403" spans="1:30" s="299" customFormat="1">
      <c r="A403" s="298"/>
      <c r="B403" s="298"/>
      <c r="C403" s="298"/>
      <c r="D403" s="298"/>
      <c r="E403" s="298"/>
      <c r="J403" s="300"/>
      <c r="K403" s="301"/>
      <c r="L403" s="300"/>
      <c r="S403" s="302"/>
      <c r="T403" s="303"/>
      <c r="U403" s="92"/>
      <c r="Z403" s="300"/>
      <c r="AD403" s="304"/>
    </row>
    <row r="404" spans="1:30" s="299" customFormat="1">
      <c r="A404" s="298"/>
      <c r="B404" s="298"/>
      <c r="C404" s="298"/>
      <c r="D404" s="298"/>
      <c r="E404" s="298"/>
      <c r="J404" s="300"/>
      <c r="K404" s="301"/>
      <c r="L404" s="300"/>
      <c r="S404" s="302"/>
      <c r="T404" s="303"/>
      <c r="U404" s="92"/>
      <c r="Z404" s="300"/>
      <c r="AD404" s="304"/>
    </row>
    <row r="405" spans="1:30" s="299" customFormat="1">
      <c r="A405" s="298"/>
      <c r="B405" s="298"/>
      <c r="C405" s="298"/>
      <c r="D405" s="298"/>
      <c r="E405" s="298"/>
      <c r="J405" s="300"/>
      <c r="K405" s="301"/>
      <c r="L405" s="300"/>
      <c r="S405" s="302"/>
      <c r="T405" s="303"/>
      <c r="U405" s="92"/>
      <c r="Z405" s="300"/>
      <c r="AD405" s="304"/>
    </row>
    <row r="406" spans="1:30" s="299" customFormat="1">
      <c r="A406" s="298"/>
      <c r="B406" s="298"/>
      <c r="C406" s="298"/>
      <c r="D406" s="298"/>
      <c r="E406" s="298"/>
      <c r="J406" s="300"/>
      <c r="K406" s="301"/>
      <c r="L406" s="300"/>
      <c r="S406" s="302"/>
      <c r="T406" s="303"/>
      <c r="U406" s="92"/>
      <c r="Z406" s="300"/>
      <c r="AD406" s="304"/>
    </row>
    <row r="407" spans="1:30" s="299" customFormat="1">
      <c r="A407" s="298"/>
      <c r="B407" s="298"/>
      <c r="C407" s="298"/>
      <c r="D407" s="298"/>
      <c r="E407" s="298"/>
      <c r="J407" s="300"/>
      <c r="K407" s="301"/>
      <c r="L407" s="300"/>
      <c r="S407" s="302"/>
      <c r="T407" s="303"/>
      <c r="U407" s="92"/>
      <c r="Z407" s="300"/>
      <c r="AD407" s="304"/>
    </row>
    <row r="408" spans="1:30" s="299" customFormat="1">
      <c r="A408" s="298"/>
      <c r="B408" s="298"/>
      <c r="C408" s="298"/>
      <c r="D408" s="298"/>
      <c r="E408" s="298"/>
      <c r="J408" s="300"/>
      <c r="K408" s="301"/>
      <c r="L408" s="300"/>
      <c r="S408" s="302"/>
      <c r="T408" s="303"/>
      <c r="U408" s="92"/>
      <c r="Z408" s="300"/>
      <c r="AD408" s="304"/>
    </row>
    <row r="409" spans="1:30" s="299" customFormat="1">
      <c r="A409" s="298"/>
      <c r="B409" s="298"/>
      <c r="C409" s="298"/>
      <c r="D409" s="298"/>
      <c r="E409" s="298"/>
      <c r="J409" s="300"/>
      <c r="K409" s="301"/>
      <c r="L409" s="300"/>
      <c r="S409" s="302"/>
      <c r="T409" s="303"/>
      <c r="U409" s="92"/>
      <c r="Z409" s="300"/>
      <c r="AD409" s="304"/>
    </row>
    <row r="410" spans="1:30" s="299" customFormat="1">
      <c r="A410" s="298"/>
      <c r="B410" s="298"/>
      <c r="C410" s="298"/>
      <c r="D410" s="298"/>
      <c r="E410" s="298"/>
      <c r="J410" s="300"/>
      <c r="K410" s="301"/>
      <c r="L410" s="300"/>
      <c r="S410" s="302"/>
      <c r="T410" s="303"/>
      <c r="U410" s="92"/>
      <c r="Z410" s="300"/>
      <c r="AD410" s="304"/>
    </row>
    <row r="411" spans="1:30" s="299" customFormat="1">
      <c r="A411" s="298"/>
      <c r="B411" s="298"/>
      <c r="C411" s="298"/>
      <c r="D411" s="298"/>
      <c r="E411" s="298"/>
      <c r="J411" s="300"/>
      <c r="K411" s="301"/>
      <c r="L411" s="300"/>
      <c r="S411" s="302"/>
      <c r="T411" s="303"/>
      <c r="U411" s="92"/>
      <c r="Z411" s="300"/>
      <c r="AD411" s="304"/>
    </row>
    <row r="412" spans="1:30" s="299" customFormat="1">
      <c r="A412" s="298"/>
      <c r="B412" s="298"/>
      <c r="C412" s="298"/>
      <c r="D412" s="298"/>
      <c r="E412" s="298"/>
      <c r="J412" s="300"/>
      <c r="K412" s="301"/>
      <c r="L412" s="300"/>
      <c r="S412" s="302"/>
      <c r="T412" s="303"/>
      <c r="U412" s="92"/>
      <c r="Z412" s="300"/>
      <c r="AD412" s="304"/>
    </row>
    <row r="413" spans="1:30" s="299" customFormat="1">
      <c r="A413" s="298"/>
      <c r="B413" s="298"/>
      <c r="C413" s="298"/>
      <c r="D413" s="298"/>
      <c r="E413" s="298"/>
      <c r="J413" s="300"/>
      <c r="K413" s="301"/>
      <c r="L413" s="300"/>
      <c r="S413" s="302"/>
      <c r="T413" s="303"/>
      <c r="U413" s="92"/>
      <c r="Z413" s="300"/>
      <c r="AD413" s="304"/>
    </row>
    <row r="414" spans="1:30" s="299" customFormat="1">
      <c r="A414" s="298"/>
      <c r="B414" s="298"/>
      <c r="C414" s="298"/>
      <c r="D414" s="298"/>
      <c r="E414" s="298"/>
      <c r="J414" s="300"/>
      <c r="K414" s="301"/>
      <c r="L414" s="300"/>
      <c r="S414" s="302"/>
      <c r="T414" s="303"/>
      <c r="U414" s="92"/>
      <c r="Z414" s="300"/>
      <c r="AD414" s="304"/>
    </row>
    <row r="415" spans="1:30" s="299" customFormat="1">
      <c r="A415" s="298"/>
      <c r="B415" s="298"/>
      <c r="C415" s="298"/>
      <c r="D415" s="298"/>
      <c r="E415" s="298"/>
      <c r="J415" s="300"/>
      <c r="K415" s="301"/>
      <c r="L415" s="300"/>
      <c r="S415" s="302"/>
      <c r="T415" s="303"/>
      <c r="U415" s="92"/>
      <c r="Z415" s="300"/>
      <c r="AD415" s="304"/>
    </row>
    <row r="416" spans="1:30" s="299" customFormat="1">
      <c r="A416" s="298"/>
      <c r="B416" s="298"/>
      <c r="C416" s="298"/>
      <c r="D416" s="298"/>
      <c r="E416" s="298"/>
      <c r="J416" s="300"/>
      <c r="K416" s="301"/>
      <c r="L416" s="300"/>
      <c r="S416" s="302"/>
      <c r="T416" s="303"/>
      <c r="U416" s="92"/>
      <c r="Z416" s="300"/>
      <c r="AD416" s="304"/>
    </row>
    <row r="417" spans="1:30" s="299" customFormat="1">
      <c r="A417" s="298"/>
      <c r="B417" s="298"/>
      <c r="C417" s="298"/>
      <c r="D417" s="298"/>
      <c r="E417" s="298"/>
      <c r="J417" s="300"/>
      <c r="K417" s="301"/>
      <c r="L417" s="300"/>
      <c r="S417" s="302"/>
      <c r="T417" s="303"/>
      <c r="U417" s="92"/>
      <c r="Z417" s="300"/>
      <c r="AD417" s="304"/>
    </row>
    <row r="418" spans="1:30" s="299" customFormat="1">
      <c r="A418" s="298"/>
      <c r="B418" s="298"/>
      <c r="C418" s="298"/>
      <c r="D418" s="298"/>
      <c r="E418" s="298"/>
      <c r="J418" s="300"/>
      <c r="K418" s="301"/>
      <c r="L418" s="300"/>
      <c r="S418" s="302"/>
      <c r="T418" s="303"/>
      <c r="U418" s="92"/>
      <c r="Z418" s="300"/>
      <c r="AD418" s="304"/>
    </row>
    <row r="419" spans="1:30" s="299" customFormat="1">
      <c r="A419" s="298"/>
      <c r="B419" s="298"/>
      <c r="C419" s="298"/>
      <c r="D419" s="298"/>
      <c r="E419" s="298"/>
      <c r="J419" s="300"/>
      <c r="K419" s="301"/>
      <c r="L419" s="300"/>
      <c r="S419" s="302"/>
      <c r="T419" s="303"/>
      <c r="U419" s="92"/>
      <c r="Z419" s="300"/>
      <c r="AD419" s="304"/>
    </row>
    <row r="420" spans="1:30" s="299" customFormat="1">
      <c r="A420" s="298"/>
      <c r="B420" s="298"/>
      <c r="C420" s="298"/>
      <c r="D420" s="298"/>
      <c r="E420" s="298"/>
      <c r="J420" s="300"/>
      <c r="K420" s="301"/>
      <c r="L420" s="300"/>
      <c r="S420" s="302"/>
      <c r="T420" s="303"/>
      <c r="U420" s="92"/>
      <c r="Z420" s="300"/>
      <c r="AD420" s="304"/>
    </row>
    <row r="421" spans="1:30" s="299" customFormat="1">
      <c r="A421" s="298"/>
      <c r="B421" s="298"/>
      <c r="C421" s="298"/>
      <c r="D421" s="298"/>
      <c r="E421" s="298"/>
      <c r="J421" s="300"/>
      <c r="K421" s="301"/>
      <c r="L421" s="300"/>
      <c r="S421" s="302"/>
      <c r="T421" s="303"/>
      <c r="U421" s="92"/>
      <c r="Z421" s="300"/>
      <c r="AD421" s="304"/>
    </row>
    <row r="422" spans="1:30" s="299" customFormat="1">
      <c r="A422" s="298"/>
      <c r="B422" s="298"/>
      <c r="C422" s="298"/>
      <c r="D422" s="298"/>
      <c r="E422" s="298"/>
      <c r="J422" s="300"/>
      <c r="K422" s="301"/>
      <c r="L422" s="300"/>
      <c r="S422" s="302"/>
      <c r="T422" s="303"/>
      <c r="U422" s="92"/>
      <c r="Z422" s="300"/>
      <c r="AD422" s="304"/>
    </row>
    <row r="423" spans="1:30" s="299" customFormat="1">
      <c r="A423" s="298"/>
      <c r="B423" s="298"/>
      <c r="C423" s="298"/>
      <c r="D423" s="298"/>
      <c r="E423" s="298"/>
      <c r="J423" s="300"/>
      <c r="K423" s="301"/>
      <c r="L423" s="300"/>
      <c r="S423" s="302"/>
      <c r="T423" s="303"/>
      <c r="U423" s="92"/>
      <c r="Z423" s="300"/>
      <c r="AD423" s="304"/>
    </row>
    <row r="424" spans="1:30" s="299" customFormat="1">
      <c r="A424" s="298"/>
      <c r="B424" s="298"/>
      <c r="C424" s="298"/>
      <c r="D424" s="298"/>
      <c r="E424" s="298"/>
      <c r="J424" s="300"/>
      <c r="K424" s="301"/>
      <c r="L424" s="300"/>
      <c r="S424" s="302"/>
      <c r="T424" s="303"/>
      <c r="U424" s="92"/>
      <c r="Z424" s="300"/>
      <c r="AD424" s="304"/>
    </row>
    <row r="425" spans="1:30" s="299" customFormat="1">
      <c r="A425" s="298"/>
      <c r="B425" s="298"/>
      <c r="C425" s="298"/>
      <c r="D425" s="298"/>
      <c r="E425" s="298"/>
      <c r="J425" s="300"/>
      <c r="K425" s="301"/>
      <c r="L425" s="300"/>
      <c r="S425" s="302"/>
      <c r="T425" s="303"/>
      <c r="U425" s="92"/>
      <c r="Z425" s="300"/>
      <c r="AD425" s="304"/>
    </row>
    <row r="426" spans="1:30" s="299" customFormat="1">
      <c r="A426" s="298"/>
      <c r="B426" s="298"/>
      <c r="C426" s="298"/>
      <c r="D426" s="298"/>
      <c r="E426" s="298"/>
      <c r="J426" s="300"/>
      <c r="K426" s="301"/>
      <c r="L426" s="300"/>
      <c r="S426" s="302"/>
      <c r="T426" s="303"/>
      <c r="U426" s="92"/>
      <c r="Z426" s="300"/>
      <c r="AD426" s="304"/>
    </row>
  </sheetData>
  <autoFilter ref="A3:AC4">
    <filterColumn colId="12" showButton="0"/>
    <filterColumn colId="18"/>
    <filterColumn colId="19"/>
    <sortState ref="A9:AC274">
      <sortCondition descending="1" ref="K6:K7"/>
    </sortState>
  </autoFilter>
  <mergeCells count="32">
    <mergeCell ref="G3:G4"/>
    <mergeCell ref="A3:A4"/>
    <mergeCell ref="B3:B4"/>
    <mergeCell ref="C3:C4"/>
    <mergeCell ref="D3:D4"/>
    <mergeCell ref="E3:E4"/>
    <mergeCell ref="M3:N3"/>
    <mergeCell ref="J3:J4"/>
    <mergeCell ref="K3:K4"/>
    <mergeCell ref="L3:L4"/>
    <mergeCell ref="O3:O4"/>
    <mergeCell ref="U3:U4"/>
    <mergeCell ref="V3:V4"/>
    <mergeCell ref="W3:W4"/>
    <mergeCell ref="AB3:AB4"/>
    <mergeCell ref="AD3:AD4"/>
    <mergeCell ref="A1:AD1"/>
    <mergeCell ref="A2:AD2"/>
    <mergeCell ref="A270:E270"/>
    <mergeCell ref="X3:X4"/>
    <mergeCell ref="Y3:Y4"/>
    <mergeCell ref="Z3:Z4"/>
    <mergeCell ref="AA3:AA4"/>
    <mergeCell ref="S3:S4"/>
    <mergeCell ref="T3:T4"/>
    <mergeCell ref="H3:H4"/>
    <mergeCell ref="I3:I4"/>
    <mergeCell ref="F3:F4"/>
    <mergeCell ref="AC3:AC4"/>
    <mergeCell ref="P3:P4"/>
    <mergeCell ref="Q3:Q4"/>
    <mergeCell ref="R3:R4"/>
  </mergeCells>
  <printOptions horizontalCentered="1"/>
  <pageMargins left="0.25" right="0.25" top="0.25" bottom="0.30118110199999998" header="0.35433070866141703" footer="0.23622047244094499"/>
  <pageSetup paperSize="9" scale="60" orientation="portrait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F5:F270"/>
  <sheetViews>
    <sheetView topLeftCell="A257" workbookViewId="0">
      <selection activeCell="F260" sqref="F260"/>
    </sheetView>
  </sheetViews>
  <sheetFormatPr defaultRowHeight="15"/>
  <cols>
    <col min="6" max="6" width="38.7109375" customWidth="1"/>
  </cols>
  <sheetData>
    <row r="5" spans="6:6" ht="15.75">
      <c r="F5" s="100">
        <v>87841874</v>
      </c>
    </row>
    <row r="6" spans="6:6" ht="15.75">
      <c r="F6" s="100">
        <v>79103874</v>
      </c>
    </row>
    <row r="7" spans="6:6" ht="15.75">
      <c r="F7" s="100">
        <v>71115798</v>
      </c>
    </row>
    <row r="8" spans="6:6" ht="15.75">
      <c r="F8" s="100">
        <v>60382756</v>
      </c>
    </row>
    <row r="9" spans="6:6" ht="15.75">
      <c r="F9" s="100">
        <v>56624771</v>
      </c>
    </row>
    <row r="10" spans="6:6" ht="15.75">
      <c r="F10" s="118">
        <v>52174675.359999999</v>
      </c>
    </row>
    <row r="11" spans="6:6" ht="15.75">
      <c r="F11" s="100">
        <v>51100204</v>
      </c>
    </row>
    <row r="12" spans="6:6" ht="15.75">
      <c r="F12" s="100">
        <v>46847632</v>
      </c>
    </row>
    <row r="13" spans="6:6" ht="15.75">
      <c r="F13" s="100">
        <v>43401437</v>
      </c>
    </row>
    <row r="14" spans="6:6" ht="15.75">
      <c r="F14" s="100">
        <v>40937711</v>
      </c>
    </row>
    <row r="15" spans="6:6" ht="15.75">
      <c r="F15" s="132">
        <v>40830025</v>
      </c>
    </row>
    <row r="16" spans="6:6" ht="15.75">
      <c r="F16" s="100">
        <v>40475104</v>
      </c>
    </row>
    <row r="17" spans="6:6" ht="15.75">
      <c r="F17" s="100">
        <v>40382722.5</v>
      </c>
    </row>
    <row r="18" spans="6:6" ht="15.75">
      <c r="F18" s="100">
        <v>39347887</v>
      </c>
    </row>
    <row r="19" spans="6:6" ht="15.75">
      <c r="F19" s="138">
        <v>32704688</v>
      </c>
    </row>
    <row r="20" spans="6:6" ht="15.75">
      <c r="F20" s="100">
        <v>31743141</v>
      </c>
    </row>
    <row r="21" spans="6:6" ht="15.75">
      <c r="F21" s="100">
        <v>29536526</v>
      </c>
    </row>
    <row r="22" spans="6:6" ht="15.75">
      <c r="F22" s="142">
        <v>29028450</v>
      </c>
    </row>
    <row r="23" spans="6:6" ht="15.75">
      <c r="F23" s="100">
        <v>28614373</v>
      </c>
    </row>
    <row r="24" spans="6:6" ht="15.75">
      <c r="F24" s="100">
        <v>27369121.25</v>
      </c>
    </row>
    <row r="25" spans="6:6" ht="15.75">
      <c r="F25" s="100">
        <v>25725600</v>
      </c>
    </row>
    <row r="26" spans="6:6" ht="15.75">
      <c r="F26" s="138">
        <v>25358282.23</v>
      </c>
    </row>
    <row r="27" spans="6:6" ht="15.75">
      <c r="F27" s="100">
        <v>25164837</v>
      </c>
    </row>
    <row r="28" spans="6:6" ht="15.75">
      <c r="F28" s="100">
        <v>25121675</v>
      </c>
    </row>
    <row r="29" spans="6:6" ht="15.75">
      <c r="F29" s="138">
        <v>25109967</v>
      </c>
    </row>
    <row r="30" spans="6:6" ht="15.75">
      <c r="F30" s="138">
        <v>24764953</v>
      </c>
    </row>
    <row r="31" spans="6:6" ht="15.75">
      <c r="F31" s="100">
        <v>24287709</v>
      </c>
    </row>
    <row r="32" spans="6:6" ht="15.75">
      <c r="F32" s="100">
        <v>24219268</v>
      </c>
    </row>
    <row r="33" spans="6:6" ht="15.75">
      <c r="F33" s="100">
        <v>22997002</v>
      </c>
    </row>
    <row r="34" spans="6:6" ht="15.75">
      <c r="F34" s="138">
        <v>22317913</v>
      </c>
    </row>
    <row r="35" spans="6:6" ht="15.75">
      <c r="F35" s="100">
        <v>22290531</v>
      </c>
    </row>
    <row r="36" spans="6:6" ht="15.75">
      <c r="F36" s="138">
        <v>20373544</v>
      </c>
    </row>
    <row r="37" spans="6:6" ht="15.75">
      <c r="F37" s="100">
        <v>20154457</v>
      </c>
    </row>
    <row r="38" spans="6:6" ht="15.75">
      <c r="F38" s="100">
        <v>20096796</v>
      </c>
    </row>
    <row r="39" spans="6:6" ht="15.75">
      <c r="F39" s="138">
        <v>19665853</v>
      </c>
    </row>
    <row r="40" spans="6:6" ht="15.75">
      <c r="F40" s="100">
        <v>19360395</v>
      </c>
    </row>
    <row r="41" spans="6:6" ht="15.75">
      <c r="F41" s="100">
        <v>19191432</v>
      </c>
    </row>
    <row r="42" spans="6:6" ht="15.75">
      <c r="F42" s="100">
        <v>18889405</v>
      </c>
    </row>
    <row r="43" spans="6:6" ht="15.75">
      <c r="F43" s="100">
        <v>18561110</v>
      </c>
    </row>
    <row r="44" spans="6:6" ht="15.75">
      <c r="F44" s="100">
        <v>18460536</v>
      </c>
    </row>
    <row r="45" spans="6:6" ht="15.75">
      <c r="F45" s="100">
        <v>18223990</v>
      </c>
    </row>
    <row r="46" spans="6:6" ht="15.75">
      <c r="F46" s="100">
        <v>18181992</v>
      </c>
    </row>
    <row r="47" spans="6:6" ht="15.75">
      <c r="F47" s="100">
        <v>18114956</v>
      </c>
    </row>
    <row r="48" spans="6:6" ht="15.75">
      <c r="F48" s="118">
        <v>18030670</v>
      </c>
    </row>
    <row r="49" spans="6:6" ht="15.75">
      <c r="F49" s="100">
        <v>17600620</v>
      </c>
    </row>
    <row r="50" spans="6:6" ht="15.75">
      <c r="F50" s="100">
        <v>17503781</v>
      </c>
    </row>
    <row r="51" spans="6:6" ht="15.75">
      <c r="F51" s="138">
        <v>16908441</v>
      </c>
    </row>
    <row r="52" spans="6:6" ht="15.75">
      <c r="F52" s="100">
        <v>16761968</v>
      </c>
    </row>
    <row r="53" spans="6:6" ht="15.75">
      <c r="F53" s="118">
        <v>16518652</v>
      </c>
    </row>
    <row r="54" spans="6:6" ht="15.75">
      <c r="F54" s="100">
        <v>16491491</v>
      </c>
    </row>
    <row r="55" spans="6:6" ht="15.75">
      <c r="F55" s="118">
        <v>16375981.529999999</v>
      </c>
    </row>
    <row r="56" spans="6:6" ht="15.75">
      <c r="F56" s="100">
        <v>16159031</v>
      </c>
    </row>
    <row r="57" spans="6:6" ht="15.75">
      <c r="F57" s="100">
        <v>15969266</v>
      </c>
    </row>
    <row r="58" spans="6:6" ht="15.75">
      <c r="F58" s="118">
        <v>15730637</v>
      </c>
    </row>
    <row r="59" spans="6:6" ht="15.75">
      <c r="F59" s="138">
        <v>15636104</v>
      </c>
    </row>
    <row r="60" spans="6:6" ht="15.75">
      <c r="F60" s="100">
        <v>15489363</v>
      </c>
    </row>
    <row r="61" spans="6:6" ht="15.75">
      <c r="F61" s="100">
        <v>15468364</v>
      </c>
    </row>
    <row r="62" spans="6:6" ht="15.75">
      <c r="F62" s="100">
        <v>15374768</v>
      </c>
    </row>
    <row r="63" spans="6:6" ht="15.75">
      <c r="F63" s="138">
        <v>15359900</v>
      </c>
    </row>
    <row r="64" spans="6:6" ht="15.75">
      <c r="F64" s="138">
        <v>15340689</v>
      </c>
    </row>
    <row r="65" spans="6:6" ht="15.75">
      <c r="F65" s="100">
        <v>15335999</v>
      </c>
    </row>
    <row r="66" spans="6:6" ht="15.75">
      <c r="F66" s="100">
        <v>15269345</v>
      </c>
    </row>
    <row r="67" spans="6:6" ht="15.75">
      <c r="F67" s="100">
        <v>14965258</v>
      </c>
    </row>
    <row r="68" spans="6:6" ht="15.75">
      <c r="F68" s="100">
        <v>14921666</v>
      </c>
    </row>
    <row r="69" spans="6:6" ht="15.75">
      <c r="F69" s="138">
        <v>14863189</v>
      </c>
    </row>
    <row r="70" spans="6:6" ht="15.75">
      <c r="F70" s="100">
        <v>14828475</v>
      </c>
    </row>
    <row r="71" spans="6:6" ht="15.75">
      <c r="F71" s="100">
        <v>14705932.800000001</v>
      </c>
    </row>
    <row r="72" spans="6:6" ht="15.75">
      <c r="F72" s="100">
        <v>14572034</v>
      </c>
    </row>
    <row r="73" spans="6:6" ht="15.75">
      <c r="F73" s="100">
        <v>14451372</v>
      </c>
    </row>
    <row r="74" spans="6:6" ht="15.75">
      <c r="F74" s="138">
        <v>14423573.08</v>
      </c>
    </row>
    <row r="75" spans="6:6" ht="15.75">
      <c r="F75" s="100">
        <v>14408915</v>
      </c>
    </row>
    <row r="76" spans="6:6" ht="15.75">
      <c r="F76" s="100">
        <v>14403817</v>
      </c>
    </row>
    <row r="77" spans="6:6" ht="15.75">
      <c r="F77" s="100">
        <v>14327796</v>
      </c>
    </row>
    <row r="78" spans="6:6" ht="15.75">
      <c r="F78" s="138">
        <v>13796661</v>
      </c>
    </row>
    <row r="79" spans="6:6" ht="15.75">
      <c r="F79" s="100">
        <v>13795548</v>
      </c>
    </row>
    <row r="80" spans="6:6" ht="15.75">
      <c r="F80" s="100">
        <v>13780885</v>
      </c>
    </row>
    <row r="81" spans="6:6" ht="15.75">
      <c r="F81" s="118">
        <v>13689960</v>
      </c>
    </row>
    <row r="82" spans="6:6" ht="15.75">
      <c r="F82" s="100">
        <v>13499996</v>
      </c>
    </row>
    <row r="83" spans="6:6" ht="15.75">
      <c r="F83" s="138">
        <v>13447929</v>
      </c>
    </row>
    <row r="84" spans="6:6" ht="15.75">
      <c r="F84" s="100">
        <v>13392979</v>
      </c>
    </row>
    <row r="85" spans="6:6" ht="15.75">
      <c r="F85" s="100">
        <v>13123165</v>
      </c>
    </row>
    <row r="86" spans="6:6" ht="15.75">
      <c r="F86" s="100">
        <v>13069475</v>
      </c>
    </row>
    <row r="87" spans="6:6" ht="15.75">
      <c r="F87" s="100">
        <v>13044043.439999999</v>
      </c>
    </row>
    <row r="88" spans="6:6" ht="15.75">
      <c r="F88" s="138">
        <v>12500048</v>
      </c>
    </row>
    <row r="89" spans="6:6" ht="15.75">
      <c r="F89" s="100">
        <v>12483256</v>
      </c>
    </row>
    <row r="90" spans="6:6" ht="15.75">
      <c r="F90" s="100">
        <v>12450082</v>
      </c>
    </row>
    <row r="91" spans="6:6" ht="15.75">
      <c r="F91" s="100">
        <v>12308166.949999999</v>
      </c>
    </row>
    <row r="92" spans="6:6" ht="15.75">
      <c r="F92" s="100">
        <v>12154225</v>
      </c>
    </row>
    <row r="93" spans="6:6" ht="15.75">
      <c r="F93" s="186">
        <v>11912403.789999999</v>
      </c>
    </row>
    <row r="94" spans="6:6" ht="15.75">
      <c r="F94" s="188">
        <v>11828029.52</v>
      </c>
    </row>
    <row r="95" spans="6:6" ht="15.75">
      <c r="F95" s="188">
        <v>11686950</v>
      </c>
    </row>
    <row r="96" spans="6:6" ht="15.75">
      <c r="F96" s="188">
        <v>11623349</v>
      </c>
    </row>
    <row r="97" spans="6:6" ht="15.75">
      <c r="F97" s="193">
        <v>11567193</v>
      </c>
    </row>
    <row r="98" spans="6:6" ht="15.75">
      <c r="F98" s="142">
        <v>11416804</v>
      </c>
    </row>
    <row r="99" spans="6:6" ht="15.75">
      <c r="F99" s="188">
        <v>11251671</v>
      </c>
    </row>
    <row r="100" spans="6:6" ht="15.75">
      <c r="F100" s="188">
        <v>10868329</v>
      </c>
    </row>
    <row r="101" spans="6:6" ht="15.75">
      <c r="F101" s="188">
        <v>10732471</v>
      </c>
    </row>
    <row r="102" spans="6:6" ht="15.75">
      <c r="F102" s="193">
        <v>10652297</v>
      </c>
    </row>
    <row r="103" spans="6:6" ht="15.75">
      <c r="F103" s="188">
        <v>10585118</v>
      </c>
    </row>
    <row r="104" spans="6:6" ht="15.75">
      <c r="F104" s="188">
        <v>10546085</v>
      </c>
    </row>
    <row r="105" spans="6:6" ht="15.75">
      <c r="F105" s="188">
        <v>10437714</v>
      </c>
    </row>
    <row r="106" spans="6:6" ht="15.75">
      <c r="F106" s="100">
        <v>10304054</v>
      </c>
    </row>
    <row r="107" spans="6:6" ht="15.75">
      <c r="F107" s="100">
        <v>10261218.609999999</v>
      </c>
    </row>
    <row r="108" spans="6:6" ht="15.75">
      <c r="F108" s="100">
        <v>10238926</v>
      </c>
    </row>
    <row r="109" spans="6:6" ht="15.75">
      <c r="F109" s="100">
        <v>10052576.539999999</v>
      </c>
    </row>
    <row r="110" spans="6:6" ht="15.75">
      <c r="F110" s="100">
        <v>10046439</v>
      </c>
    </row>
    <row r="111" spans="6:6" ht="15.75">
      <c r="F111" s="138">
        <v>10027665.51</v>
      </c>
    </row>
    <row r="112" spans="6:6" ht="15.75">
      <c r="F112" s="100">
        <v>9975156</v>
      </c>
    </row>
    <row r="113" spans="6:6" ht="15.75">
      <c r="F113" s="100">
        <v>9898572</v>
      </c>
    </row>
    <row r="114" spans="6:6" ht="15.75">
      <c r="F114" s="118">
        <v>9848847</v>
      </c>
    </row>
    <row r="115" spans="6:6" ht="15.75">
      <c r="F115" s="100">
        <v>9606830</v>
      </c>
    </row>
    <row r="116" spans="6:6" ht="15.75">
      <c r="F116" s="100">
        <v>9578053</v>
      </c>
    </row>
    <row r="117" spans="6:6" ht="15.75">
      <c r="F117" s="100">
        <v>9528365</v>
      </c>
    </row>
    <row r="118" spans="6:6" ht="15.75">
      <c r="F118" s="138">
        <v>9516421</v>
      </c>
    </row>
    <row r="119" spans="6:6" ht="15.75">
      <c r="F119" s="138">
        <v>9396338</v>
      </c>
    </row>
    <row r="120" spans="6:6" ht="15.75">
      <c r="F120" s="100">
        <v>9282603</v>
      </c>
    </row>
    <row r="121" spans="6:6" ht="15.75">
      <c r="F121" s="100">
        <v>9089348</v>
      </c>
    </row>
    <row r="122" spans="6:6" ht="15.75">
      <c r="F122" s="138">
        <v>9081892</v>
      </c>
    </row>
    <row r="123" spans="6:6" ht="15.75">
      <c r="F123" s="100">
        <v>9067546</v>
      </c>
    </row>
    <row r="124" spans="6:6" ht="15.75">
      <c r="F124" s="100">
        <v>8862743.4600000009</v>
      </c>
    </row>
    <row r="125" spans="6:6" ht="15.75">
      <c r="F125" s="138">
        <v>8802256</v>
      </c>
    </row>
    <row r="126" spans="6:6" ht="15.75">
      <c r="F126" s="100">
        <v>8626859</v>
      </c>
    </row>
    <row r="127" spans="6:6" ht="15.75">
      <c r="F127" s="100">
        <v>8561633</v>
      </c>
    </row>
    <row r="128" spans="6:6" ht="15.75">
      <c r="F128" s="118">
        <v>8234340</v>
      </c>
    </row>
    <row r="129" spans="6:6" ht="15.75">
      <c r="F129" s="138">
        <v>8232588</v>
      </c>
    </row>
    <row r="130" spans="6:6" ht="15.75">
      <c r="F130" s="118">
        <v>8217224</v>
      </c>
    </row>
    <row r="131" spans="6:6" ht="15.75">
      <c r="F131" s="100">
        <v>7889072</v>
      </c>
    </row>
    <row r="132" spans="6:6" ht="15.75">
      <c r="F132" s="100">
        <v>7873797</v>
      </c>
    </row>
    <row r="133" spans="6:6" ht="15.75">
      <c r="F133" s="100">
        <v>7765986</v>
      </c>
    </row>
    <row r="134" spans="6:6" ht="15.75">
      <c r="F134" s="100">
        <v>7764586</v>
      </c>
    </row>
    <row r="135" spans="6:6" ht="15.75">
      <c r="F135" s="100">
        <v>7749999</v>
      </c>
    </row>
    <row r="136" spans="6:6" ht="15.75">
      <c r="F136" s="100">
        <v>7680934</v>
      </c>
    </row>
    <row r="137" spans="6:6" ht="15.75">
      <c r="F137" s="138">
        <v>7500404</v>
      </c>
    </row>
    <row r="138" spans="6:6" ht="15.75">
      <c r="F138" s="100">
        <v>7491686</v>
      </c>
    </row>
    <row r="139" spans="6:6" ht="15.75">
      <c r="F139" s="100">
        <v>7334559</v>
      </c>
    </row>
    <row r="140" spans="6:6" ht="15.75">
      <c r="F140" s="100">
        <v>7144211</v>
      </c>
    </row>
    <row r="141" spans="6:6" ht="15.75">
      <c r="F141" s="100">
        <v>6922739</v>
      </c>
    </row>
    <row r="142" spans="6:6" ht="15.75">
      <c r="F142" s="100">
        <v>6575460</v>
      </c>
    </row>
    <row r="143" spans="6:6" ht="15.75">
      <c r="F143" s="100">
        <v>6470971</v>
      </c>
    </row>
    <row r="144" spans="6:6" ht="15.75">
      <c r="F144" s="118">
        <v>6280777</v>
      </c>
    </row>
    <row r="145" spans="6:6" ht="15.75">
      <c r="F145" s="138">
        <v>5969576</v>
      </c>
    </row>
    <row r="146" spans="6:6" ht="15.75">
      <c r="F146" s="138">
        <v>5625683.6200000001</v>
      </c>
    </row>
    <row r="147" spans="6:6" ht="15.75">
      <c r="F147" s="100">
        <v>5563742</v>
      </c>
    </row>
    <row r="148" spans="6:6" ht="15.75">
      <c r="F148" s="100">
        <v>5477628.8700000001</v>
      </c>
    </row>
    <row r="149" spans="6:6" ht="15.75">
      <c r="F149" s="100">
        <v>5296645</v>
      </c>
    </row>
    <row r="150" spans="6:6" ht="15.75">
      <c r="F150" s="100">
        <v>5245462</v>
      </c>
    </row>
    <row r="151" spans="6:6" ht="15.75">
      <c r="F151" s="132">
        <v>5171439</v>
      </c>
    </row>
    <row r="152" spans="6:6" ht="15.75">
      <c r="F152" s="100">
        <v>5075276</v>
      </c>
    </row>
    <row r="153" spans="6:6" ht="15.75">
      <c r="F153" s="100">
        <v>5028302</v>
      </c>
    </row>
    <row r="154" spans="6:6" ht="15.75">
      <c r="F154" s="100">
        <v>4975494.29</v>
      </c>
    </row>
    <row r="155" spans="6:6" ht="15.75">
      <c r="F155" s="100">
        <v>4846221</v>
      </c>
    </row>
    <row r="156" spans="6:6" ht="15.75">
      <c r="F156" s="100">
        <v>4838253</v>
      </c>
    </row>
    <row r="157" spans="6:6" ht="15.75">
      <c r="F157" s="132">
        <v>4828899</v>
      </c>
    </row>
    <row r="158" spans="6:6" ht="15.75">
      <c r="F158" s="100">
        <v>4177597</v>
      </c>
    </row>
    <row r="159" spans="6:6" ht="15.75">
      <c r="F159" s="100">
        <v>4099172</v>
      </c>
    </row>
    <row r="160" spans="6:6" ht="15.75">
      <c r="F160" s="100">
        <v>4036420</v>
      </c>
    </row>
    <row r="161" spans="6:6" ht="15.75">
      <c r="F161" s="118">
        <v>3981954.58</v>
      </c>
    </row>
    <row r="162" spans="6:6" ht="15.75">
      <c r="F162" s="100">
        <v>3936427</v>
      </c>
    </row>
    <row r="163" spans="6:6" ht="15.75">
      <c r="F163" s="100">
        <v>3859385</v>
      </c>
    </row>
    <row r="164" spans="6:6" ht="15.75">
      <c r="F164" s="100">
        <v>3825985</v>
      </c>
    </row>
    <row r="165" spans="6:6" ht="15.75">
      <c r="F165" s="100">
        <v>3800195</v>
      </c>
    </row>
    <row r="166" spans="6:6" ht="15.75">
      <c r="F166" s="100">
        <v>3794132</v>
      </c>
    </row>
    <row r="167" spans="6:6" ht="15.75">
      <c r="F167" s="100">
        <v>3697764</v>
      </c>
    </row>
    <row r="168" spans="6:6" ht="15.75">
      <c r="F168" s="100">
        <v>3487135</v>
      </c>
    </row>
    <row r="169" spans="6:6" ht="15.75">
      <c r="F169" s="100">
        <v>3442267</v>
      </c>
    </row>
    <row r="170" spans="6:6" ht="15.75">
      <c r="F170" s="100">
        <v>3235014</v>
      </c>
    </row>
    <row r="171" spans="6:6" ht="15.75">
      <c r="F171" s="100">
        <v>3107454</v>
      </c>
    </row>
    <row r="172" spans="6:6" ht="15.75">
      <c r="F172" s="100">
        <v>2956222</v>
      </c>
    </row>
    <row r="173" spans="6:6" ht="15.75">
      <c r="F173" s="138">
        <v>2825021</v>
      </c>
    </row>
    <row r="174" spans="6:6" ht="15.75">
      <c r="F174" s="100">
        <v>2279420</v>
      </c>
    </row>
    <row r="175" spans="6:6" ht="15.75">
      <c r="F175" s="100">
        <v>1730165</v>
      </c>
    </row>
    <row r="176" spans="6:6" ht="15.75">
      <c r="F176" s="100">
        <v>1649328</v>
      </c>
    </row>
    <row r="177" spans="6:6" ht="15.75">
      <c r="F177" s="100">
        <v>1612948</v>
      </c>
    </row>
    <row r="178" spans="6:6" ht="15.75">
      <c r="F178" s="100">
        <v>1569195</v>
      </c>
    </row>
    <row r="179" spans="6:6" ht="15.75">
      <c r="F179" s="100">
        <v>1563247</v>
      </c>
    </row>
    <row r="180" spans="6:6" ht="15.75">
      <c r="F180" s="118">
        <v>1523431</v>
      </c>
    </row>
    <row r="181" spans="6:6" ht="15.75">
      <c r="F181" s="138">
        <v>1517034.34</v>
      </c>
    </row>
    <row r="182" spans="6:6" ht="15.75">
      <c r="F182" s="100">
        <v>1516742</v>
      </c>
    </row>
    <row r="183" spans="6:6" ht="15.75">
      <c r="F183" s="138">
        <v>1511346</v>
      </c>
    </row>
    <row r="184" spans="6:6" ht="15.75">
      <c r="F184" s="100">
        <v>1509447</v>
      </c>
    </row>
    <row r="185" spans="6:6" ht="15.75">
      <c r="F185" s="100">
        <v>1493370</v>
      </c>
    </row>
    <row r="186" spans="6:6" ht="15.75">
      <c r="F186" s="100">
        <v>1492908</v>
      </c>
    </row>
    <row r="187" spans="6:6" ht="15.75">
      <c r="F187" s="138">
        <v>1483510</v>
      </c>
    </row>
    <row r="188" spans="6:6" ht="15.75">
      <c r="F188" s="100">
        <v>1483434</v>
      </c>
    </row>
    <row r="189" spans="6:6" ht="15.75">
      <c r="F189" s="138">
        <v>1482612</v>
      </c>
    </row>
    <row r="190" spans="6:6" ht="15.75">
      <c r="F190" s="100">
        <v>1480874.94</v>
      </c>
    </row>
    <row r="191" spans="6:6" ht="15.75">
      <c r="F191" s="100">
        <v>1479084</v>
      </c>
    </row>
    <row r="192" spans="6:6" ht="15.75">
      <c r="F192" s="100">
        <v>1469637</v>
      </c>
    </row>
    <row r="193" spans="6:6" ht="15.75">
      <c r="F193" s="138">
        <v>1463241</v>
      </c>
    </row>
    <row r="194" spans="6:6" ht="15.75">
      <c r="F194" s="100">
        <v>1452940.47</v>
      </c>
    </row>
    <row r="195" spans="6:6" ht="15.75">
      <c r="F195" s="100">
        <v>1443362</v>
      </c>
    </row>
    <row r="196" spans="6:6" ht="15.75">
      <c r="F196" s="118">
        <v>1440899</v>
      </c>
    </row>
    <row r="197" spans="6:6" ht="15.75">
      <c r="F197" s="138">
        <v>1440375.95</v>
      </c>
    </row>
    <row r="198" spans="6:6" ht="15.75">
      <c r="F198" s="138">
        <v>1440180.89</v>
      </c>
    </row>
    <row r="199" spans="6:6" ht="15.75">
      <c r="F199" s="118">
        <v>1438746.19</v>
      </c>
    </row>
    <row r="200" spans="6:6" ht="15.75">
      <c r="F200" s="100">
        <v>1434775</v>
      </c>
    </row>
    <row r="201" spans="6:6" ht="15.75">
      <c r="F201" s="100">
        <v>1432972</v>
      </c>
    </row>
    <row r="202" spans="6:6" ht="15.75">
      <c r="F202" s="138">
        <v>1432583</v>
      </c>
    </row>
    <row r="203" spans="6:6" ht="15.75">
      <c r="F203" s="138">
        <v>1431086.72</v>
      </c>
    </row>
    <row r="204" spans="6:6" ht="15.75">
      <c r="F204" s="100">
        <v>1426932</v>
      </c>
    </row>
    <row r="205" spans="6:6" ht="15.75">
      <c r="F205" s="138">
        <v>1407251</v>
      </c>
    </row>
    <row r="206" spans="6:6" ht="15.75">
      <c r="F206" s="138">
        <v>1406903</v>
      </c>
    </row>
    <row r="207" spans="6:6" ht="15.75">
      <c r="F207" s="193">
        <v>1405505</v>
      </c>
    </row>
    <row r="208" spans="6:6" ht="15.75">
      <c r="F208" s="188">
        <v>1402778</v>
      </c>
    </row>
    <row r="209" spans="6:6" ht="15.75">
      <c r="F209" s="193">
        <v>1400214</v>
      </c>
    </row>
    <row r="210" spans="6:6" ht="15.75">
      <c r="F210" s="193">
        <v>1399227</v>
      </c>
    </row>
    <row r="211" spans="6:6" ht="15.75">
      <c r="F211" s="188">
        <v>1399057</v>
      </c>
    </row>
    <row r="212" spans="6:6" ht="15.75">
      <c r="F212" s="188">
        <v>1398701</v>
      </c>
    </row>
    <row r="213" spans="6:6" ht="15.75">
      <c r="F213" s="193">
        <v>1398697</v>
      </c>
    </row>
    <row r="214" spans="6:6" ht="15.75">
      <c r="F214" s="188">
        <v>1397395.86</v>
      </c>
    </row>
    <row r="215" spans="6:6" ht="15.75">
      <c r="F215" s="193">
        <v>1396966</v>
      </c>
    </row>
    <row r="216" spans="6:6" ht="15.75">
      <c r="F216" s="193">
        <v>1396227</v>
      </c>
    </row>
    <row r="217" spans="6:6" ht="15.75">
      <c r="F217" s="193">
        <v>1390578</v>
      </c>
    </row>
    <row r="218" spans="6:6" ht="15.75">
      <c r="F218" s="188">
        <v>1390035</v>
      </c>
    </row>
    <row r="219" spans="6:6" ht="15.75">
      <c r="F219" s="250">
        <v>1387528</v>
      </c>
    </row>
    <row r="220" spans="6:6" ht="15.75">
      <c r="F220" s="138">
        <v>1381812</v>
      </c>
    </row>
    <row r="221" spans="6:6" ht="15.75">
      <c r="F221" s="100">
        <v>1381100</v>
      </c>
    </row>
    <row r="222" spans="6:6" ht="15.75">
      <c r="F222" s="100">
        <v>1376249</v>
      </c>
    </row>
    <row r="223" spans="6:6" ht="15.75">
      <c r="F223" s="100">
        <v>1376057</v>
      </c>
    </row>
    <row r="224" spans="6:6" ht="15.75">
      <c r="F224" s="100">
        <v>1375000</v>
      </c>
    </row>
    <row r="225" spans="6:6" ht="15.75">
      <c r="F225" s="100">
        <v>1374427</v>
      </c>
    </row>
    <row r="226" spans="6:6" ht="15.75">
      <c r="F226" s="100">
        <v>1374252</v>
      </c>
    </row>
    <row r="227" spans="6:6" ht="15.75">
      <c r="F227" s="138">
        <v>1374243</v>
      </c>
    </row>
    <row r="228" spans="6:6" ht="15.75">
      <c r="F228" s="100">
        <v>1374196</v>
      </c>
    </row>
    <row r="229" spans="6:6" ht="15.75">
      <c r="F229" s="100">
        <v>1374101</v>
      </c>
    </row>
    <row r="230" spans="6:6" ht="15.75">
      <c r="F230" s="132">
        <v>1373977</v>
      </c>
    </row>
    <row r="231" spans="6:6" ht="15.75">
      <c r="F231" s="138">
        <v>1373814</v>
      </c>
    </row>
    <row r="232" spans="6:6" ht="15.75">
      <c r="F232" s="100">
        <v>1373552</v>
      </c>
    </row>
    <row r="233" spans="6:6" ht="15.75">
      <c r="F233" s="100">
        <v>1373372</v>
      </c>
    </row>
    <row r="234" spans="6:6" ht="15.75">
      <c r="F234" s="100">
        <v>1373341</v>
      </c>
    </row>
    <row r="235" spans="6:6" ht="15.75">
      <c r="F235" s="100">
        <v>1373298.4</v>
      </c>
    </row>
    <row r="236" spans="6:6" ht="15.75">
      <c r="F236" s="100">
        <v>1373089</v>
      </c>
    </row>
    <row r="237" spans="6:6" ht="15.75">
      <c r="F237" s="100">
        <v>1372903</v>
      </c>
    </row>
    <row r="238" spans="6:6" ht="15.75">
      <c r="F238" s="100">
        <v>1371558.84</v>
      </c>
    </row>
    <row r="239" spans="6:6" ht="15.75">
      <c r="F239" s="100">
        <v>1366948</v>
      </c>
    </row>
    <row r="240" spans="6:6" ht="15.75">
      <c r="F240" s="100">
        <v>1350450</v>
      </c>
    </row>
    <row r="241" spans="6:6" ht="15.75">
      <c r="F241" s="100">
        <v>1340034</v>
      </c>
    </row>
    <row r="242" spans="6:6" ht="15.75">
      <c r="F242" s="100">
        <v>1321659</v>
      </c>
    </row>
    <row r="243" spans="6:6" ht="15.75">
      <c r="F243" s="100">
        <v>1317789</v>
      </c>
    </row>
    <row r="244" spans="6:6" ht="15.75">
      <c r="F244" s="100">
        <v>1317572</v>
      </c>
    </row>
    <row r="245" spans="6:6" ht="15.75">
      <c r="F245" s="100">
        <v>1314220</v>
      </c>
    </row>
    <row r="246" spans="6:6" ht="15.75">
      <c r="F246" s="100">
        <v>1312615</v>
      </c>
    </row>
    <row r="247" spans="6:6" ht="15.75">
      <c r="F247" s="100">
        <v>1308359</v>
      </c>
    </row>
    <row r="248" spans="6:6" ht="15.75">
      <c r="F248" s="100">
        <v>1300053</v>
      </c>
    </row>
    <row r="249" spans="6:6" ht="15.75">
      <c r="F249" s="100">
        <v>1293791</v>
      </c>
    </row>
    <row r="250" spans="6:6" ht="15.75">
      <c r="F250" s="100">
        <v>1285780</v>
      </c>
    </row>
    <row r="251" spans="6:6" ht="15.75">
      <c r="F251" s="138">
        <v>1235533</v>
      </c>
    </row>
    <row r="252" spans="6:6" ht="15.75">
      <c r="F252" s="100">
        <v>1229376</v>
      </c>
    </row>
    <row r="253" spans="6:6" ht="15.75">
      <c r="F253" s="254">
        <v>1228941</v>
      </c>
    </row>
    <row r="254" spans="6:6" ht="15.75">
      <c r="F254" s="118">
        <v>1184840</v>
      </c>
    </row>
    <row r="255" spans="6:6" ht="15.75">
      <c r="F255" s="118">
        <v>1182905</v>
      </c>
    </row>
    <row r="256" spans="6:6" ht="15.75">
      <c r="F256" s="118">
        <v>1181659</v>
      </c>
    </row>
    <row r="257" spans="6:6" ht="15.75">
      <c r="F257" s="100">
        <v>1169633.6000000001</v>
      </c>
    </row>
    <row r="258" spans="6:6" ht="15.75">
      <c r="F258" s="100">
        <v>1091706</v>
      </c>
    </row>
    <row r="259" spans="6:6" ht="15.75">
      <c r="F259" s="100">
        <v>1059094</v>
      </c>
    </row>
    <row r="260" spans="6:6" ht="15.75">
      <c r="F260" s="256">
        <f>SUM(F5:F259)</f>
        <v>2819641537.1299996</v>
      </c>
    </row>
    <row r="261" spans="6:6" ht="15.75">
      <c r="F261" s="100"/>
    </row>
    <row r="262" spans="6:6" ht="15.75">
      <c r="F262" s="297"/>
    </row>
    <row r="263" spans="6:6" ht="15.75">
      <c r="F263" s="256"/>
    </row>
    <row r="264" spans="6:6" ht="15.75">
      <c r="F264" s="138"/>
    </row>
    <row r="265" spans="6:6" ht="15.75">
      <c r="F265" s="138"/>
    </row>
    <row r="266" spans="6:6" ht="15.75">
      <c r="F266" s="138"/>
    </row>
    <row r="267" spans="6:6" ht="15.75">
      <c r="F267" s="138"/>
    </row>
    <row r="268" spans="6:6" ht="15.75">
      <c r="F268" s="138"/>
    </row>
    <row r="269" spans="6:6" ht="15.75">
      <c r="F269" s="259"/>
    </row>
    <row r="270" spans="6:6" ht="15.75">
      <c r="F270" s="259">
        <f>SUM(F5:F269)</f>
        <v>5639283074.2599993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Alamin</dc:creator>
  <cp:lastModifiedBy>Alamin</cp:lastModifiedBy>
  <cp:lastPrinted>2017-03-16T13:06:13Z</cp:lastPrinted>
  <dcterms:created xsi:type="dcterms:W3CDTF">2017-03-16T09:54:19Z</dcterms:created>
  <dcterms:modified xsi:type="dcterms:W3CDTF">2017-03-16T13:21:26Z</dcterms:modified>
</cp:coreProperties>
</file>