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PR-September-2020\"/>
    </mc:Choice>
  </mc:AlternateContent>
  <bookViews>
    <workbookView xWindow="120" yWindow="75" windowWidth="18960" windowHeight="115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Sheet1!$5:$7</definedName>
  </definedNames>
  <calcPr calcId="152511"/>
</workbook>
</file>

<file path=xl/calcChain.xml><?xml version="1.0" encoding="utf-8"?>
<calcChain xmlns="http://schemas.openxmlformats.org/spreadsheetml/2006/main">
  <c r="H60" i="1" l="1"/>
  <c r="V59" i="1"/>
  <c r="V44" i="1"/>
  <c r="V40" i="1"/>
  <c r="V39" i="1"/>
  <c r="V35" i="1"/>
  <c r="V31" i="1"/>
  <c r="V26" i="1"/>
  <c r="V25" i="1"/>
  <c r="V24" i="1"/>
  <c r="V23" i="1"/>
  <c r="V20" i="1"/>
  <c r="V17" i="1"/>
  <c r="V14" i="1"/>
  <c r="V15" i="1"/>
  <c r="V16" i="1"/>
  <c r="V9" i="1"/>
  <c r="V10" i="1"/>
  <c r="V11" i="1"/>
  <c r="V12" i="1"/>
  <c r="V13" i="1"/>
  <c r="V8" i="1"/>
  <c r="O64" i="1"/>
  <c r="O19" i="1"/>
  <c r="O22" i="1"/>
  <c r="O30" i="1"/>
  <c r="O34" i="1"/>
  <c r="O38" i="1"/>
  <c r="O43" i="1"/>
  <c r="O46" i="1"/>
  <c r="O50" i="1"/>
  <c r="O54" i="1"/>
  <c r="O57" i="1"/>
  <c r="O70" i="1"/>
  <c r="O74" i="1"/>
  <c r="O75" i="1"/>
  <c r="U70" i="1"/>
  <c r="U71" i="1"/>
  <c r="U74" i="1"/>
  <c r="T74" i="1"/>
  <c r="J74" i="1"/>
  <c r="I74" i="1"/>
  <c r="G74" i="1"/>
  <c r="F74" i="1"/>
  <c r="T70" i="1"/>
  <c r="J70" i="1"/>
  <c r="I70" i="1"/>
  <c r="G70" i="1"/>
  <c r="F70" i="1"/>
  <c r="U62" i="1"/>
  <c r="U64" i="1" s="1"/>
  <c r="T64" i="1"/>
  <c r="J64" i="1"/>
  <c r="I64" i="1"/>
  <c r="G64" i="1"/>
  <c r="F64" i="1"/>
  <c r="T57" i="1"/>
  <c r="J57" i="1"/>
  <c r="I57" i="1"/>
  <c r="G57" i="1"/>
  <c r="F57" i="1"/>
  <c r="T54" i="1"/>
  <c r="J54" i="1"/>
  <c r="I54" i="1"/>
  <c r="G54" i="1"/>
  <c r="F54" i="1"/>
  <c r="U47" i="1"/>
  <c r="U50" i="1"/>
  <c r="T50" i="1"/>
  <c r="J50" i="1"/>
  <c r="I50" i="1"/>
  <c r="G50" i="1"/>
  <c r="F50" i="1"/>
  <c r="G46" i="1"/>
  <c r="F46" i="1"/>
  <c r="T43" i="1"/>
  <c r="F43" i="1"/>
  <c r="F38" i="1"/>
  <c r="G34" i="1"/>
  <c r="F34" i="1"/>
  <c r="F75" i="1" s="1"/>
  <c r="F30" i="1"/>
  <c r="G22" i="1"/>
  <c r="F22" i="1"/>
  <c r="T19" i="1"/>
  <c r="T75" i="1" s="1"/>
  <c r="J19" i="1"/>
  <c r="J22" i="1"/>
  <c r="J75" i="1"/>
  <c r="I46" i="1"/>
  <c r="I43" i="1"/>
  <c r="I38" i="1"/>
  <c r="I34" i="1"/>
  <c r="I30" i="1"/>
  <c r="I75" i="1" s="1"/>
  <c r="I22" i="1"/>
  <c r="I19" i="1"/>
  <c r="U61" i="1"/>
  <c r="U59" i="1"/>
  <c r="U58" i="1"/>
  <c r="U55" i="1"/>
  <c r="U57" i="1"/>
  <c r="U51" i="1"/>
  <c r="U54" i="1"/>
  <c r="U44" i="1"/>
  <c r="U46" i="1"/>
  <c r="U40" i="1"/>
  <c r="U43" i="1"/>
  <c r="U39" i="1"/>
  <c r="U35" i="1"/>
  <c r="U38" i="1" s="1"/>
  <c r="U31" i="1"/>
  <c r="U34" i="1"/>
  <c r="U26" i="1"/>
  <c r="U25" i="1"/>
  <c r="U24" i="1"/>
  <c r="U23" i="1"/>
  <c r="U20" i="1"/>
  <c r="U22" i="1" s="1"/>
  <c r="U17" i="1"/>
  <c r="U19" i="1"/>
  <c r="U16" i="1"/>
  <c r="U15" i="1"/>
  <c r="U14" i="1"/>
  <c r="U13" i="1"/>
  <c r="U12" i="1"/>
  <c r="U11" i="1"/>
  <c r="U10" i="1"/>
  <c r="U9" i="1"/>
  <c r="U8" i="1"/>
  <c r="U75" i="1" s="1"/>
  <c r="T46" i="1"/>
  <c r="T38" i="1"/>
  <c r="T34" i="1"/>
  <c r="T30" i="1"/>
  <c r="T22" i="1"/>
  <c r="E74" i="1"/>
  <c r="E70" i="1"/>
  <c r="E64" i="1"/>
  <c r="E57" i="1"/>
  <c r="E54" i="1"/>
  <c r="E50" i="1"/>
  <c r="E46" i="1"/>
  <c r="G43" i="1"/>
  <c r="E43" i="1"/>
  <c r="G38" i="1"/>
  <c r="E38" i="1"/>
  <c r="E34" i="1"/>
  <c r="G30" i="1"/>
  <c r="E30" i="1"/>
  <c r="E75" i="1" s="1"/>
  <c r="E19" i="1"/>
  <c r="E22" i="1"/>
  <c r="G19" i="1"/>
  <c r="G75" i="1" s="1"/>
  <c r="F19" i="1"/>
  <c r="U30" i="1"/>
</calcChain>
</file>

<file path=xl/sharedStrings.xml><?xml version="1.0" encoding="utf-8"?>
<sst xmlns="http://schemas.openxmlformats.org/spreadsheetml/2006/main" count="556" uniqueCount="170">
  <si>
    <t xml:space="preserve"> Rural Access Road Improvement  Project ( RARIP) in sylhet Division</t>
  </si>
  <si>
    <t>Monthly Progress Report ( Physical &amp; Financial)</t>
  </si>
  <si>
    <t>District:- Habigonj</t>
  </si>
  <si>
    <t>SL No</t>
  </si>
  <si>
    <t>Upazila</t>
  </si>
  <si>
    <t>Package No</t>
  </si>
  <si>
    <t>Name of Scheme with location ( Chainage)</t>
  </si>
  <si>
    <t>Quantity</t>
  </si>
  <si>
    <t>Estimated Cost</t>
  </si>
  <si>
    <t>Cost of Salvage Material (Tk)</t>
  </si>
  <si>
    <t>Tender receiving date</t>
  </si>
  <si>
    <t>Name of Contractor</t>
  </si>
  <si>
    <t>Date of NOA Issued</t>
  </si>
  <si>
    <t>Date of Contract</t>
  </si>
  <si>
    <t>Contract amount(Tk)</t>
  </si>
  <si>
    <t xml:space="preserve"> Work Commencement Date</t>
  </si>
  <si>
    <t>Physical Progress</t>
  </si>
  <si>
    <t>Pland/Actual Date of Completion</t>
  </si>
  <si>
    <t>Payment Status</t>
  </si>
  <si>
    <t>Fin. Prog (%)</t>
  </si>
  <si>
    <t>Remarks</t>
  </si>
  <si>
    <t>Rd (Km)</t>
  </si>
  <si>
    <t>St.  (M)</t>
  </si>
  <si>
    <t>Road</t>
  </si>
  <si>
    <t>Str.</t>
  </si>
  <si>
    <t>Total</t>
  </si>
  <si>
    <t>Final Bill (Tk)</t>
  </si>
  <si>
    <t>Payment made(Tk)</t>
  </si>
  <si>
    <t>Remaining Payment (Tk)</t>
  </si>
  <si>
    <t>Nabiganj</t>
  </si>
  <si>
    <t>LGED/RARIP/HAB/VR/18-19/W-80</t>
  </si>
  <si>
    <t>Nabiganj-Rudragram-Chandpur Road (Ch. 00-1000m)  NabiganjUpazila, ID no: under 636775033, District: Habigonj</t>
  </si>
  <si>
    <t>—</t>
  </si>
  <si>
    <t>22-10-18</t>
  </si>
  <si>
    <t>Rabindra Kumar Pal</t>
  </si>
  <si>
    <t>08-01-19</t>
  </si>
  <si>
    <t>12-01-20</t>
  </si>
  <si>
    <t>WBM Complete</t>
  </si>
  <si>
    <t>LGED/RARIP/HAB/VR/18-19/W-81</t>
  </si>
  <si>
    <t>Nabiganj-Habiganj-Siddikpur Pry.School  Road (Ch. 00-1000m) under NabiganjUpazila, ID no: 636775177, District: Habigonj</t>
  </si>
  <si>
    <t>Sadar</t>
  </si>
  <si>
    <t>LGED/RARIP/HAB/VR/18-19/W-84</t>
  </si>
  <si>
    <t>Garur bazar Road (Ch. 2000-3500m) under SadarUpazila, ID no: 636445061, District: Habigonj</t>
  </si>
  <si>
    <t>Md Taj Uddin</t>
  </si>
  <si>
    <t>07-01-19</t>
  </si>
  <si>
    <t>LGED/RARIP/HAB/VR/18-19/W-85</t>
  </si>
  <si>
    <t>TitokhaiChandpur via Mirzapur Road (Ch. 3290-4765m) under SadarUpazila, ID no: 636444043, District: Habigonj</t>
  </si>
  <si>
    <t>M/S Neon Enterprise</t>
  </si>
  <si>
    <t>03-01-19</t>
  </si>
  <si>
    <t>09-01-20</t>
  </si>
  <si>
    <t>LGED/RARIP/HAB/VR/18-19/W-86</t>
  </si>
  <si>
    <t>PoilNatun bazar-Karangi Embankment Road (Ch. 00-1010m) under Sadar Upazila, ID no:636444049, District: Habigonj</t>
  </si>
  <si>
    <t>Chunarughat</t>
  </si>
  <si>
    <t>LGED/RARIP/HAB/VR/18-19/W-87</t>
  </si>
  <si>
    <t>Shaistaganj Puran bazar-Ulukandi-Borompur Road (Ch. 1775-2775m) under Chunarughat Upazila, ID no: 636264032, District: Habigonj</t>
  </si>
  <si>
    <t>Md Noor Ali</t>
  </si>
  <si>
    <t>LGED/RARIP/HAB/VR/18-19/W-88</t>
  </si>
  <si>
    <t>Shatiajuri  -   Daragaon Road (Ch.1000-2000m) under Chunarughat Upazila, ID no:636264010, District: Habigonj</t>
  </si>
  <si>
    <t>Madhabpur</t>
  </si>
  <si>
    <t>LGED/RARIP/HAB/VR/18-19/W-89</t>
  </si>
  <si>
    <t>D.C Road - Bijoynagor Murtaza Ali bari Road (Ch. 00-1200m) under Madhubpur Upazila, ID no:636714116, District: Habigonj</t>
  </si>
  <si>
    <t>M/S Roni Traders</t>
  </si>
  <si>
    <t>LGED/RARIP/HAB/VR/18-19/W-90</t>
  </si>
  <si>
    <t>Montola Rail Station-SundadilVati Bari via Razapur Road  (Ch. 2400-3400m) under MadhubpurUpazila, ID no: 636714018, District: Habigonj</t>
  </si>
  <si>
    <t>LGED/RARIP/HAB/VR/18-19/W-112</t>
  </si>
  <si>
    <t>Kamargoan-Doulatpur-Hossainpur Road (Ch. 1550-2550m) under NabiganjUpazila, ID no: 636774028, District: Habigonj</t>
  </si>
  <si>
    <t>Lakhai</t>
  </si>
  <si>
    <t>Rarishal- Balashri River Road (Ch. 1750-2250m) under LakhaiUpazila, ID no: 636684002, District: Habigonj</t>
  </si>
  <si>
    <t>Sub Total Tk=</t>
  </si>
  <si>
    <t>LGED/RARIP/HAB/VR/18-19/W-113</t>
  </si>
  <si>
    <t>Machulia Bridge- Moshajan bridge Road (Ch. 3000-4000m) SadarUpazila, ID no: 636444056, District: Habigonj</t>
  </si>
  <si>
    <t>Md Golam Faruk</t>
  </si>
  <si>
    <t>Horaspur Bazar -Durgapur Road Via Bangabir School Road  (Ch. 00-632m) under MadhubpurUpazila, ID no:636714101, District: Habigonj</t>
  </si>
  <si>
    <t>Sand filling on going</t>
  </si>
  <si>
    <t>LGED/RARIP/HAB/VR/17-18/W-114</t>
  </si>
  <si>
    <t>PakuriaBattala -Kalenga Rd via Mirashi Road (Ch. 9400-10400m) under ChunarughatUpazila, ID no: 636264053, District: Habigonj</t>
  </si>
  <si>
    <t>LGED/RARIP/HAB/VR/17-18/W-115</t>
  </si>
  <si>
    <t>Kalishiri -Sawtail lane road (Ch. 00-1000m) under ChunarughatUpazila, ID no:636264005, District: Habigonj</t>
  </si>
  <si>
    <t>Md Kamal Ahmed</t>
  </si>
  <si>
    <t>LGED/RARIP/HAB/VR/17-18/W-116</t>
  </si>
  <si>
    <t>Ramjanpur-Prajatpur via Bani Road (Ch. 1124-2124m)  under NabiganjUpazila, ID no:636775157, District: Habigonj</t>
  </si>
  <si>
    <t>LGED/RARIP/HAB/RHB/17-18/W-136</t>
  </si>
  <si>
    <t>05-11-18</t>
  </si>
  <si>
    <t>b) Nurpur (NHW)-Shutang GC- Amirpur road  (Ch. 2350-3980m &amp; Ch. 4575-6078m  ) under sadarupazila, ID no: 636443007, District: Habigonj</t>
  </si>
  <si>
    <t>c) Dariapur-Etabarpur rail line road (Ch. 00-900m)  under SadarUpazila, ID no: 636444006, District: Habigonj</t>
  </si>
  <si>
    <t>d) Duliakhali-Katiadibazar road (Ch. 00-400m)  under SadarUpazila, ID no: 636444036, District: Habigonj</t>
  </si>
  <si>
    <t>LGED/RARIP/HAB/RHB/17-18/W-137</t>
  </si>
  <si>
    <t xml:space="preserve">a) Duliakhal (DR)-Gopalganj Bazar Via Alapur road (Ch. 00-2700m) under SadarUpazila, ID no: 636444061, District: Habigonj </t>
  </si>
  <si>
    <t>Edging work ongoing</t>
  </si>
  <si>
    <t>Baniyachong</t>
  </si>
  <si>
    <t>b) Baniachong North East Up HQ - Baniachong South West Up HQ via 5/6 Bazar road (Ch. 00-679m)  under BaniachongUpazila, ID no: 636113001, District: Habigonj</t>
  </si>
  <si>
    <t>c) Bulla Bazar - Singhagram Road (Ch. 00-810m) under LakhaiUpazila, ID no: 636684006, District: Habigonj</t>
  </si>
  <si>
    <t>Bahubal</t>
  </si>
  <si>
    <t>LGED/RARIP/HAB/RHB/17-18/W-138</t>
  </si>
  <si>
    <t xml:space="preserve">a) Mirpur-Nondonpur road (Ch. 00-2000m) under BahubalUpazila, ID no: 636054066, District: Habigonj , </t>
  </si>
  <si>
    <t>M/S Bengal Construction</t>
  </si>
  <si>
    <t>b) Montala BDR (Bahara UP) Camp-Anandabazar road via Horinkula BDR Camp road (Ch. 00-2000m) under MadhabpurUpazila, ID no: 636713007, District: Habigonj</t>
  </si>
  <si>
    <t>c) Nabigonj College-Pangari-Farmgonj Bazar road (Ch. 3950-4930m) under NabigonjUpazila, ID no: 636773007, District: Habigonj</t>
  </si>
  <si>
    <t>LGED/RARIP/HAB/RHB/17-18/W-139</t>
  </si>
  <si>
    <t>a) Dawpara- Satok Bazar Road (Ch. 00-2500m) under NabigonjUpazila, ID no: 636773010, District: Habigonj</t>
  </si>
  <si>
    <t>LGED/RARIP/HAB/RHB/17-18/W-142</t>
  </si>
  <si>
    <t xml:space="preserve">a) Adrasha Bazar tor-5/6 No Bazar road Via Topkhana road (Ch. 00-1745m)  under BaniachongUpazila, ID no: 636114016, District: Habigonj , </t>
  </si>
  <si>
    <t>10-01-19</t>
  </si>
  <si>
    <t>16-01-20</t>
  </si>
  <si>
    <t>Azmirigonj</t>
  </si>
  <si>
    <t>b) Paschimbag - Azmiriganj Road (Ch. 00-2050m) under AzmiriganjUpazila, ID no: 636023001, District: Habigonj</t>
  </si>
  <si>
    <t>c) Khagaura UP Office-Uzirpur Bazar road Via Khagaura Bazar road (Ch. 4185-4500m)  under BaniachongUpazila, ID no: 636113003, District: Habigonj</t>
  </si>
  <si>
    <t>LGED/RARIP/HAB/RHB/17-18/W-143</t>
  </si>
  <si>
    <t xml:space="preserve">a) PakuriaBattola - Taltola (Mirashi - Kalenga road (Ch. 00-3100m) under ChunarughatUpazila, ID no: 636264082, District: Habigonj, </t>
  </si>
  <si>
    <t>b) Kaliadara RHD-Teghoria-Kaluk Road (Ch. 00-1500m) under LakhaiUpazila, ID no: 636685033, District: Habigonj</t>
  </si>
  <si>
    <t>LGED /RARIP/HAB/UNR/18-19/W-08</t>
  </si>
  <si>
    <t>a) Snanghat UP office- Raisgonj bazar road (Ch. 3200-4334m) under BahubalUpazila, ID no: 636053001, District: Habigonj</t>
  </si>
  <si>
    <t>NOA under process.</t>
  </si>
  <si>
    <t>b) Bahubal UP office- Rajapur bazar road (Ch. 2600-2690m &amp; 3000-3450m)  under BahubalUpazila, ID no: 636053010, District: Habigonj</t>
  </si>
  <si>
    <t>c) Nurpur (NHW)-Shutang GC-Aminpur road (Ch. 1450-2350m &amp; 3980-4250m) under SadarUpazila, ID no: 636443007, District: Habigonj</t>
  </si>
  <si>
    <t>LGED/RARIP/HAB/UNR/18-19/W-12</t>
  </si>
  <si>
    <t>a) Madhabpur R&amp;H-Sultanpur-Gateghar Bazar-Shajahanpur UP road (Ch. 2235-4235m) under MadhabpurUpazila, ID no: 636713010, District: Habigonj</t>
  </si>
  <si>
    <t>Md Mizanur Rahaman Shahim</t>
  </si>
  <si>
    <t>b) Chunarughat UP office- Shakir Mohammad bazar road (Ch. 850-2350m)  under ChunarughatUpazila, ID no: 636263010, District: Habigonj</t>
  </si>
  <si>
    <t>c) Deurgach  UP office (Chunarughat Rail Station)-Amorote Bazar (Rail Station) road (Ch. 3080-4680m) under ChunarughatUpazila, ID no: 636263003, District: Habigonj</t>
  </si>
  <si>
    <t>LGED/RARIP/HAB/VR/18-19/W-82</t>
  </si>
  <si>
    <t>a) Laskarpur Rail way-Mirpur Ekdala Road (Ch. 2600-3555m) under BahubalUpazila, ID no: 636054063, District: Habigonj</t>
  </si>
  <si>
    <t>Contract Sign under process.</t>
  </si>
  <si>
    <t>b) Bishwa Road-Hafizpur-Dimura via Mirpur Dhuliakhal Road (Bishwa Road-HafizpurDimura via Dhuliakhal Road) (Ch. 800-2100m) under BahubalUpazila, ID no: 636054034, District: Habigonj</t>
  </si>
  <si>
    <t>LGED/RARIP/HAB/VR/18-19/W-83</t>
  </si>
  <si>
    <t>Adrasha Bazar- SholatekaGondabpur via Mojlishpur Road (Ch. 00-1015m) under BaniachongUpazila, ID no: 636115049, District: Habigonj</t>
  </si>
  <si>
    <t>18.12.18</t>
  </si>
  <si>
    <t>Mizanur Rahman Shamim</t>
  </si>
  <si>
    <t>21.3.19</t>
  </si>
  <si>
    <t>27.3.20</t>
  </si>
  <si>
    <t>LGED/RARIP/HAB/VR/18-19/W-92</t>
  </si>
  <si>
    <t>Khagaura-Algahati road (Ch. 00-1200m) under BahubalUpazila, ID no:636055015, District: Habigonj</t>
  </si>
  <si>
    <t>LGED/RARIP/HAB/VR/18-19/W-93</t>
  </si>
  <si>
    <t>Barogaon Dakin Tila imam tea garden Road (Ch. 00-1000m) under NabigonjUpazila, ID no: 636775060, District: Habigonj.</t>
  </si>
  <si>
    <t>LGED/RARIP/HAB/VR/18-19/W-94</t>
  </si>
  <si>
    <t>Rustampur- Dharmonagar Road (Ch. 00-1000m) under  NabigonjUpazila, ID no: 636774031, District: Habigonj.</t>
  </si>
  <si>
    <t>LGED/RARIP/HAB/VR/ 18-19/W-95</t>
  </si>
  <si>
    <t>a) Aushpara- Hatirthan Road (Ch. 00-1277m) under SadarUpazila, ID no: 636444030, District: Habigonj.</t>
  </si>
  <si>
    <t>Md. Tajuddin</t>
  </si>
  <si>
    <t>b) Shaistagonj R&amp;H to Katiadi bazar road via Laskarpur Pry. School Road (Ch. 550-1760m) under SadarUpazila, ID no: 636444055, District: Habigonj.</t>
  </si>
  <si>
    <t>LGED /RARIP/ HAB/UNR/18-19/W-09</t>
  </si>
  <si>
    <t>a) Katiadi Bazar -Laskarpur UP -WDB embankment (Ch. 5950-6510m) under SadarUpazila, ID no: 636443005, District: Habigonj</t>
  </si>
  <si>
    <t>07.05.19</t>
  </si>
  <si>
    <t>b) Nabiganj bazar-Ratanpur via Naharpur road (Ch. 2895-4135m) under NabiganjUpazila, ID no: 636773004, District: Habigonj</t>
  </si>
  <si>
    <t>c) Vanudev-Kalabhapur Road (Ch. 4500-6660m) under NabiganjUpazila, ID no: 636773018, District: Habigonj</t>
  </si>
  <si>
    <t>d) Paschimbag-Azmirigonj submersible road (Ch. 3400-5400m) under AzmirigonjUpazila, ID no: 636023001, District: Habigonj (Submersible)</t>
  </si>
  <si>
    <t>e) Hiala Bazar-Mokrampur UP Office road (Ch. 1000-2900m) under Baniachong Upazila, ID no: 636113007, District: Habigonj</t>
  </si>
  <si>
    <t>LGED/RARIP/HAB/RHB/18-19/W-147</t>
  </si>
  <si>
    <t>a) Baruiuri Up Office - Kadupur Bazar via Chilarai - Kalaingura Road (Ch. 3300-7140m) under Baniachong Upazila, ID no: 636113012, District: Habigonj</t>
  </si>
  <si>
    <t>Md. Noor Ali</t>
  </si>
  <si>
    <t>b) Adaoir GC-Dhankura-Patuli-Bulla UP road  (Ch. 1000-2000m  ) under Madhabpur upazila, ID no: 636713011, District: Habigonj</t>
  </si>
  <si>
    <t>c) Mirpur UP Office-Mohasoy Bazar road (Ch. 3000-6000m)  under Bahubal Upazila, ID no: 636053002, District: Habigonj</t>
  </si>
  <si>
    <t>Grand Total Tk=</t>
  </si>
  <si>
    <t>AS Complete</t>
  </si>
  <si>
    <t>AS Work Complete</t>
  </si>
  <si>
    <t>a) Shahjibazar - Shadurbazar road to Nurpur UP-Kesobpur bazar Road (Ch. 00-1000m)  under sadarupazila, ID no: 636443012, District: Habigonj</t>
  </si>
  <si>
    <t xml:space="preserve">Month:- 10 June 2019 </t>
  </si>
  <si>
    <t>Md.Noor ali</t>
  </si>
  <si>
    <t>Carpeting Done</t>
  </si>
  <si>
    <t>AS ongoing</t>
  </si>
  <si>
    <t>WBM Ongoing</t>
  </si>
  <si>
    <t>25.02.19</t>
  </si>
  <si>
    <t>25.2.19</t>
  </si>
  <si>
    <t>_</t>
  </si>
  <si>
    <t>Tender Sent to HQ for Evaluation</t>
  </si>
  <si>
    <t>MD. Shoyeb Ahmed</t>
  </si>
  <si>
    <t>29.8.19</t>
  </si>
  <si>
    <t>23.9.19</t>
  </si>
  <si>
    <t>April' 2020</t>
  </si>
  <si>
    <t xml:space="preserve">Month:- December-20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</si>
</sst>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dd/mm/yyyy;@"/>
    <numFmt numFmtId="166" formatCode="0.0000"/>
  </numFmts>
  <fonts count="23" x14ac:knownFonts="1">
    <font>
      <sz val="11"/>
      <color rgb="FF000000"/>
      <name val="Calibri"/>
      <charset val="1"/>
    </font>
    <font>
      <sz val="8"/>
      <color rgb="FF000000"/>
      <name val="Tahoma"/>
      <charset val="1"/>
    </font>
    <font>
      <sz val="7"/>
      <color rgb="FF000000"/>
      <name val="Tahoma"/>
      <charset val="1"/>
    </font>
    <font>
      <sz val="10"/>
      <color rgb="FF000000"/>
      <name val="Tahoma"/>
      <charset val="1"/>
    </font>
    <font>
      <sz val="9"/>
      <color rgb="FF000000"/>
      <name val="Tahoma"/>
      <charset val="1"/>
    </font>
    <font>
      <b/>
      <sz val="9"/>
      <color rgb="FF000000"/>
      <name val="Tahoma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sz val="10"/>
      <color rgb="FFFF0000"/>
      <name val="Times New Roman"/>
      <charset val="1"/>
    </font>
    <font>
      <sz val="6"/>
      <color rgb="FF000000"/>
      <name val="Tahoma"/>
      <charset val="1"/>
    </font>
    <font>
      <sz val="16"/>
      <color rgb="FF000000"/>
      <name val="Tahoma"/>
      <charset val="1"/>
    </font>
    <font>
      <sz val="14"/>
      <color rgb="FF000000"/>
      <name val="Tahoma"/>
      <charset val="1"/>
    </font>
    <font>
      <sz val="8"/>
      <color rgb="FF000000"/>
      <name val="Arial"/>
      <charset val="1"/>
    </font>
    <font>
      <sz val="8"/>
      <color rgb="FF000000"/>
      <name val="Calibri"/>
      <charset val="1"/>
    </font>
    <font>
      <sz val="9"/>
      <color rgb="FF000000"/>
      <name val="Calibri"/>
      <charset val="1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9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Calibri"/>
      <family val="2"/>
    </font>
    <font>
      <sz val="8"/>
      <color rgb="FF000000"/>
      <name val="Tahoma"/>
      <family val="2"/>
    </font>
    <font>
      <sz val="2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justify" vertical="center" wrapText="1"/>
    </xf>
    <xf numFmtId="164" fontId="4" fillId="2" borderId="3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justify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justify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166" fontId="4" fillId="2" borderId="4" xfId="0" applyNumberFormat="1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vertical="center"/>
    </xf>
    <xf numFmtId="2" fontId="1" fillId="2" borderId="11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9" xfId="0" applyNumberFormat="1" applyFont="1" applyFill="1" applyBorder="1" applyAlignment="1">
      <alignment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9" fontId="0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>
      <alignment vertical="center" wrapText="1"/>
    </xf>
    <xf numFmtId="0" fontId="6" fillId="2" borderId="12" xfId="0" applyNumberFormat="1" applyFont="1" applyFill="1" applyBorder="1" applyAlignment="1">
      <alignment vertical="center" wrapText="1"/>
    </xf>
    <xf numFmtId="0" fontId="4" fillId="2" borderId="17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 wrapText="1"/>
    </xf>
    <xf numFmtId="2" fontId="0" fillId="2" borderId="21" xfId="0" applyNumberFormat="1" applyFont="1" applyFill="1" applyBorder="1" applyAlignment="1">
      <alignment horizontal="center" vertical="center" wrapText="1"/>
    </xf>
    <xf numFmtId="0" fontId="0" fillId="2" borderId="21" xfId="0" applyNumberForma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left" vertical="center"/>
    </xf>
    <xf numFmtId="0" fontId="22" fillId="0" borderId="0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 wrapText="1"/>
    </xf>
    <xf numFmtId="2" fontId="0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165" fontId="0" fillId="0" borderId="20" xfId="0" applyNumberFormat="1" applyFont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2" fontId="16" fillId="0" borderId="20" xfId="0" applyNumberFormat="1" applyFont="1" applyFill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 wrapText="1"/>
    </xf>
    <xf numFmtId="165" fontId="0" fillId="0" borderId="20" xfId="0" applyNumberFormat="1" applyFont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left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165" fontId="0" fillId="0" borderId="20" xfId="0" applyNumberFormat="1" applyFont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 vertical="center"/>
    </xf>
    <xf numFmtId="2" fontId="16" fillId="0" borderId="20" xfId="0" applyNumberFormat="1" applyFont="1" applyFill="1" applyBorder="1" applyAlignment="1">
      <alignment horizontal="center" vertical="center"/>
    </xf>
    <xf numFmtId="2" fontId="16" fillId="0" borderId="20" xfId="0" applyNumberFormat="1" applyFont="1" applyBorder="1" applyAlignment="1">
      <alignment horizontal="center" vertical="center"/>
    </xf>
    <xf numFmtId="10" fontId="4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/>
    </xf>
    <xf numFmtId="2" fontId="19" fillId="0" borderId="20" xfId="0" applyNumberFormat="1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2" fontId="15" fillId="0" borderId="20" xfId="0" applyNumberFormat="1" applyFont="1" applyFill="1" applyBorder="1" applyAlignment="1">
      <alignment horizontal="center" vertical="center"/>
    </xf>
    <xf numFmtId="2" fontId="19" fillId="0" borderId="20" xfId="0" applyNumberFormat="1" applyFont="1" applyBorder="1" applyAlignment="1">
      <alignment horizontal="center" vertical="center"/>
    </xf>
    <xf numFmtId="10" fontId="5" fillId="0" borderId="20" xfId="0" applyNumberFormat="1" applyFont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9" fontId="18" fillId="0" borderId="20" xfId="0" applyNumberFormat="1" applyFont="1" applyBorder="1" applyAlignment="1">
      <alignment horizontal="center" vertical="center"/>
    </xf>
    <xf numFmtId="9" fontId="4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 wrapText="1"/>
    </xf>
    <xf numFmtId="0" fontId="9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8" fillId="0" borderId="20" xfId="0" applyNumberFormat="1" applyFont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justify" vertical="center" wrapText="1"/>
    </xf>
    <xf numFmtId="164" fontId="4" fillId="0" borderId="20" xfId="0" applyNumberFormat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vertical="center"/>
    </xf>
    <xf numFmtId="2" fontId="1" fillId="0" borderId="20" xfId="0" applyNumberFormat="1" applyFont="1" applyFill="1" applyBorder="1" applyAlignment="1">
      <alignment vertical="center"/>
    </xf>
    <xf numFmtId="2" fontId="13" fillId="0" borderId="20" xfId="0" applyNumberFormat="1" applyFont="1" applyFill="1" applyBorder="1" applyAlignment="1">
      <alignment horizontal="center" vertical="center"/>
    </xf>
    <xf numFmtId="14" fontId="0" fillId="0" borderId="20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 wrapText="1"/>
    </xf>
    <xf numFmtId="14" fontId="0" fillId="0" borderId="20" xfId="0" applyNumberFormat="1" applyFill="1" applyBorder="1" applyAlignment="1">
      <alignment horizontal="center" vertical="center" wrapText="1"/>
    </xf>
    <xf numFmtId="9" fontId="0" fillId="0" borderId="20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2" fontId="20" fillId="0" borderId="20" xfId="0" applyNumberFormat="1" applyFont="1" applyFill="1" applyBorder="1" applyAlignment="1">
      <alignment horizontal="center" vertical="center"/>
    </xf>
    <xf numFmtId="9" fontId="0" fillId="0" borderId="20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vertical="center" wrapText="1"/>
    </xf>
    <xf numFmtId="0" fontId="5" fillId="0" borderId="20" xfId="0" applyNumberFormat="1" applyFont="1" applyFill="1" applyBorder="1" applyAlignment="1">
      <alignment horizontal="justify" vertical="center" wrapText="1"/>
    </xf>
    <xf numFmtId="164" fontId="5" fillId="0" borderId="20" xfId="0" applyNumberFormat="1" applyFont="1" applyFill="1" applyBorder="1" applyAlignment="1">
      <alignment vertical="center"/>
    </xf>
    <xf numFmtId="2" fontId="5" fillId="0" borderId="20" xfId="0" applyNumberFormat="1" applyFont="1" applyFill="1" applyBorder="1" applyAlignment="1">
      <alignment vertical="center"/>
    </xf>
    <xf numFmtId="2" fontId="0" fillId="0" borderId="20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>
      <alignment vertical="center"/>
    </xf>
    <xf numFmtId="0" fontId="6" fillId="0" borderId="20" xfId="0" applyNumberFormat="1" applyFont="1" applyFill="1" applyBorder="1" applyAlignment="1">
      <alignment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17" fillId="0" borderId="20" xfId="0" applyNumberFormat="1" applyFont="1" applyFill="1" applyBorder="1" applyAlignment="1">
      <alignment horizontal="center" vertical="center"/>
    </xf>
    <xf numFmtId="2" fontId="20" fillId="0" borderId="20" xfId="0" applyNumberFormat="1" applyFont="1" applyFill="1" applyBorder="1" applyAlignment="1">
      <alignment horizontal="center" vertical="center"/>
    </xf>
    <xf numFmtId="10" fontId="0" fillId="0" borderId="20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>
      <alignment horizontal="center" vertical="center" wrapText="1"/>
    </xf>
    <xf numFmtId="14" fontId="0" fillId="0" borderId="20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14" fontId="17" fillId="0" borderId="20" xfId="0" applyNumberFormat="1" applyFon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5" fillId="0" borderId="20" xfId="0" applyNumberFormat="1" applyFont="1" applyBorder="1" applyAlignment="1">
      <alignment vertical="center" wrapText="1"/>
    </xf>
    <xf numFmtId="0" fontId="5" fillId="0" borderId="20" xfId="0" applyNumberFormat="1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vertical="center"/>
    </xf>
    <xf numFmtId="2" fontId="5" fillId="0" borderId="20" xfId="0" applyNumberFormat="1" applyFont="1" applyBorder="1" applyAlignment="1">
      <alignment vertical="center"/>
    </xf>
    <xf numFmtId="164" fontId="5" fillId="0" borderId="20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>
      <alignment vertical="center" wrapText="1"/>
    </xf>
    <xf numFmtId="0" fontId="6" fillId="3" borderId="20" xfId="0" applyNumberFormat="1" applyFont="1" applyFill="1" applyBorder="1" applyAlignment="1">
      <alignment horizontal="justify" vertical="center" wrapText="1"/>
    </xf>
    <xf numFmtId="164" fontId="4" fillId="3" borderId="20" xfId="0" applyNumberFormat="1" applyFont="1" applyFill="1" applyBorder="1" applyAlignment="1">
      <alignment vertical="center"/>
    </xf>
    <xf numFmtId="2" fontId="1" fillId="3" borderId="20" xfId="0" applyNumberFormat="1" applyFont="1" applyFill="1" applyBorder="1" applyAlignment="1">
      <alignment vertical="center"/>
    </xf>
    <xf numFmtId="2" fontId="21" fillId="3" borderId="20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2" fontId="0" fillId="3" borderId="20" xfId="0" applyNumberFormat="1" applyFont="1" applyFill="1" applyBorder="1" applyAlignment="1">
      <alignment horizontal="center" vertical="center"/>
    </xf>
    <xf numFmtId="0" fontId="0" fillId="3" borderId="20" xfId="0" applyNumberFormat="1" applyFont="1" applyFill="1" applyBorder="1" applyAlignment="1">
      <alignment horizontal="center" vertical="center"/>
    </xf>
    <xf numFmtId="0" fontId="0" fillId="3" borderId="20" xfId="0" applyNumberFormat="1" applyFill="1" applyBorder="1" applyAlignment="1">
      <alignment horizontal="center" vertical="center" wrapText="1"/>
    </xf>
    <xf numFmtId="0" fontId="0" fillId="3" borderId="20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14" fontId="0" fillId="3" borderId="20" xfId="0" applyNumberFormat="1" applyFont="1" applyFill="1" applyBorder="1" applyAlignment="1">
      <alignment horizontal="center" vertical="center"/>
    </xf>
    <xf numFmtId="9" fontId="0" fillId="3" borderId="20" xfId="0" applyNumberFormat="1" applyFont="1" applyFill="1" applyBorder="1" applyAlignment="1">
      <alignment horizontal="center" vertical="center"/>
    </xf>
    <xf numFmtId="2" fontId="20" fillId="3" borderId="20" xfId="0" applyNumberFormat="1" applyFont="1" applyFill="1" applyBorder="1" applyAlignment="1">
      <alignment horizontal="center" vertical="center"/>
    </xf>
    <xf numFmtId="0" fontId="4" fillId="3" borderId="2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zoomScale="90" zoomScaleNormal="90" workbookViewId="0">
      <pane ySplit="6" topLeftCell="A7" activePane="bottomLeft" state="frozen"/>
      <selection activeCell="C1" sqref="C1"/>
      <selection pane="bottomLeft" activeCell="F55" sqref="F55"/>
    </sheetView>
  </sheetViews>
  <sheetFormatPr defaultRowHeight="15" x14ac:dyDescent="0.25"/>
  <cols>
    <col min="1" max="1" width="4.42578125" style="7" customWidth="1"/>
    <col min="2" max="2" width="11" style="7" customWidth="1"/>
    <col min="3" max="3" width="11.7109375" style="7" customWidth="1"/>
    <col min="4" max="4" width="30.42578125" style="7" customWidth="1"/>
    <col min="5" max="5" width="7.28515625" style="7" customWidth="1"/>
    <col min="6" max="6" width="6.85546875" style="7" customWidth="1"/>
    <col min="7" max="7" width="15.140625" style="7" customWidth="1"/>
    <col min="8" max="8" width="15" style="7" customWidth="1"/>
    <col min="9" max="9" width="16" style="68" customWidth="1"/>
    <col min="10" max="10" width="14" style="7" customWidth="1"/>
    <col min="11" max="11" width="13.85546875" style="7" customWidth="1"/>
    <col min="12" max="12" width="13.42578125" style="7" customWidth="1"/>
    <col min="13" max="13" width="15" style="7" customWidth="1"/>
    <col min="14" max="14" width="10.140625" style="7" customWidth="1"/>
    <col min="15" max="15" width="19.5703125" style="68" customWidth="1"/>
    <col min="16" max="16" width="10.7109375" style="64" customWidth="1"/>
    <col min="17" max="17" width="7.140625" style="7" customWidth="1"/>
    <col min="18" max="18" width="9.7109375" style="7" customWidth="1"/>
    <col min="19" max="19" width="10.7109375" style="7" customWidth="1"/>
    <col min="20" max="20" width="16" style="68" customWidth="1"/>
    <col min="21" max="21" width="16.7109375" style="71" customWidth="1"/>
    <col min="22" max="22" width="8" style="7" customWidth="1"/>
    <col min="23" max="23" width="9.5703125" style="7" customWidth="1"/>
    <col min="24" max="24" width="21.5703125" style="7" customWidth="1"/>
    <col min="25" max="25" width="18.85546875" style="7" customWidth="1"/>
    <col min="26" max="256" width="9.140625" style="7" customWidth="1"/>
  </cols>
  <sheetData>
    <row r="1" spans="1:25" ht="19.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5" ht="18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5" ht="25.5" x14ac:dyDescent="0.25">
      <c r="A3" s="77" t="s">
        <v>2</v>
      </c>
      <c r="B3" s="78"/>
      <c r="C3" s="78"/>
      <c r="D3" s="5"/>
      <c r="E3" s="5"/>
      <c r="F3" s="5"/>
      <c r="G3" s="5"/>
      <c r="H3" s="5"/>
      <c r="I3" s="65"/>
      <c r="J3" s="5"/>
      <c r="K3" s="5"/>
      <c r="L3" s="5"/>
      <c r="M3" s="5"/>
      <c r="N3" s="5"/>
      <c r="O3" s="65"/>
      <c r="P3" s="62"/>
      <c r="Q3" s="5"/>
      <c r="R3" s="5"/>
      <c r="S3" s="5"/>
      <c r="T3" s="65"/>
      <c r="U3" s="69"/>
      <c r="V3" s="5"/>
      <c r="W3" s="5"/>
    </row>
    <row r="4" spans="1:25" ht="25.5" x14ac:dyDescent="0.25">
      <c r="A4" s="77" t="s">
        <v>169</v>
      </c>
      <c r="B4" s="78"/>
      <c r="C4" s="78"/>
      <c r="D4" s="5"/>
      <c r="E4" s="5"/>
      <c r="F4" s="5"/>
      <c r="G4" s="5"/>
      <c r="H4" s="5"/>
      <c r="I4" s="65"/>
      <c r="J4" s="5"/>
      <c r="K4" s="5"/>
      <c r="L4" s="5"/>
      <c r="M4" s="5"/>
      <c r="N4" s="5"/>
      <c r="O4" s="65"/>
      <c r="P4" s="62"/>
      <c r="Q4" s="5"/>
      <c r="R4" s="5"/>
      <c r="S4" s="5"/>
      <c r="T4" s="65"/>
      <c r="U4" s="69"/>
      <c r="V4" s="5"/>
      <c r="W4" s="5"/>
    </row>
    <row r="5" spans="1:25" x14ac:dyDescent="0.25">
      <c r="A5" s="79" t="s">
        <v>3</v>
      </c>
      <c r="B5" s="79" t="s">
        <v>4</v>
      </c>
      <c r="C5" s="79" t="s">
        <v>5</v>
      </c>
      <c r="D5" s="79" t="s">
        <v>6</v>
      </c>
      <c r="E5" s="83" t="s">
        <v>7</v>
      </c>
      <c r="F5" s="84"/>
      <c r="G5" s="83" t="s">
        <v>8</v>
      </c>
      <c r="H5" s="94"/>
      <c r="I5" s="84"/>
      <c r="J5" s="79" t="s">
        <v>9</v>
      </c>
      <c r="K5" s="79" t="s">
        <v>10</v>
      </c>
      <c r="L5" s="79" t="s">
        <v>11</v>
      </c>
      <c r="M5" s="95" t="s">
        <v>12</v>
      </c>
      <c r="N5" s="79" t="s">
        <v>13</v>
      </c>
      <c r="O5" s="85" t="s">
        <v>14</v>
      </c>
      <c r="P5" s="97" t="s">
        <v>15</v>
      </c>
      <c r="Q5" s="87" t="s">
        <v>16</v>
      </c>
      <c r="R5" s="87" t="s">
        <v>17</v>
      </c>
      <c r="S5" s="89" t="s">
        <v>18</v>
      </c>
      <c r="T5" s="90"/>
      <c r="U5" s="91"/>
      <c r="V5" s="92" t="s">
        <v>19</v>
      </c>
      <c r="W5" s="79" t="s">
        <v>20</v>
      </c>
    </row>
    <row r="6" spans="1:25" ht="22.5" x14ac:dyDescent="0.25">
      <c r="A6" s="80"/>
      <c r="B6" s="80"/>
      <c r="C6" s="80"/>
      <c r="D6" s="80"/>
      <c r="E6" s="1" t="s">
        <v>21</v>
      </c>
      <c r="F6" s="1" t="s">
        <v>22</v>
      </c>
      <c r="G6" s="3" t="s">
        <v>23</v>
      </c>
      <c r="H6" s="3" t="s">
        <v>24</v>
      </c>
      <c r="I6" s="66" t="s">
        <v>25</v>
      </c>
      <c r="J6" s="80"/>
      <c r="K6" s="80"/>
      <c r="L6" s="80"/>
      <c r="M6" s="96"/>
      <c r="N6" s="80"/>
      <c r="O6" s="86"/>
      <c r="P6" s="98"/>
      <c r="Q6" s="88"/>
      <c r="R6" s="88"/>
      <c r="S6" s="1" t="s">
        <v>26</v>
      </c>
      <c r="T6" s="4" t="s">
        <v>27</v>
      </c>
      <c r="U6" s="70" t="s">
        <v>28</v>
      </c>
      <c r="V6" s="93"/>
      <c r="W6" s="80"/>
    </row>
    <row r="7" spans="1:25" ht="21" x14ac:dyDescent="0.25">
      <c r="A7" s="75" t="s">
        <v>168</v>
      </c>
      <c r="B7" s="7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6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6">
        <v>15</v>
      </c>
      <c r="P7" s="75">
        <v>16</v>
      </c>
      <c r="Q7" s="75">
        <v>17</v>
      </c>
      <c r="R7" s="75">
        <v>18</v>
      </c>
      <c r="S7" s="75">
        <v>19</v>
      </c>
      <c r="T7" s="76">
        <v>20</v>
      </c>
      <c r="U7" s="121">
        <v>21</v>
      </c>
      <c r="V7" s="76">
        <v>22</v>
      </c>
      <c r="W7" s="76">
        <v>23</v>
      </c>
    </row>
    <row r="8" spans="1:25" ht="51" x14ac:dyDescent="0.25">
      <c r="A8" s="122">
        <v>1</v>
      </c>
      <c r="B8" s="123" t="s">
        <v>29</v>
      </c>
      <c r="C8" s="124" t="s">
        <v>30</v>
      </c>
      <c r="D8" s="124" t="s">
        <v>31</v>
      </c>
      <c r="E8" s="125">
        <v>1</v>
      </c>
      <c r="F8" s="125">
        <v>0.6</v>
      </c>
      <c r="G8" s="126">
        <v>6966345</v>
      </c>
      <c r="H8" s="127" t="s">
        <v>32</v>
      </c>
      <c r="I8" s="128">
        <v>6966345</v>
      </c>
      <c r="J8" s="126">
        <v>547308</v>
      </c>
      <c r="K8" s="122" t="s">
        <v>33</v>
      </c>
      <c r="L8" s="129" t="s">
        <v>34</v>
      </c>
      <c r="M8" s="130">
        <v>43451</v>
      </c>
      <c r="N8" s="122" t="s">
        <v>35</v>
      </c>
      <c r="O8" s="131">
        <v>6956768.8300000001</v>
      </c>
      <c r="P8" s="132">
        <v>43476</v>
      </c>
      <c r="Q8" s="133">
        <v>1</v>
      </c>
      <c r="R8" s="122" t="s">
        <v>36</v>
      </c>
      <c r="S8" s="134" t="s">
        <v>163</v>
      </c>
      <c r="T8" s="135">
        <v>5650000</v>
      </c>
      <c r="U8" s="136">
        <f t="shared" ref="U8:U17" si="0">O8-T8</f>
        <v>1306768.83</v>
      </c>
      <c r="V8" s="137">
        <f>T8/O8</f>
        <v>0.81215865268301579</v>
      </c>
      <c r="W8" s="138"/>
      <c r="X8" s="37"/>
      <c r="Y8" s="37"/>
    </row>
    <row r="9" spans="1:25" ht="51" x14ac:dyDescent="0.25">
      <c r="A9" s="122">
        <v>2</v>
      </c>
      <c r="B9" s="123" t="s">
        <v>29</v>
      </c>
      <c r="C9" s="124" t="s">
        <v>38</v>
      </c>
      <c r="D9" s="124" t="s">
        <v>39</v>
      </c>
      <c r="E9" s="125">
        <v>1</v>
      </c>
      <c r="F9" s="125">
        <v>0</v>
      </c>
      <c r="G9" s="126">
        <v>6834324</v>
      </c>
      <c r="H9" s="127" t="s">
        <v>32</v>
      </c>
      <c r="I9" s="128">
        <v>6834324</v>
      </c>
      <c r="J9" s="126">
        <v>0</v>
      </c>
      <c r="K9" s="122" t="s">
        <v>33</v>
      </c>
      <c r="L9" s="129" t="s">
        <v>34</v>
      </c>
      <c r="M9" s="130">
        <v>43451</v>
      </c>
      <c r="N9" s="122" t="s">
        <v>35</v>
      </c>
      <c r="O9" s="131">
        <v>6829994.3399999999</v>
      </c>
      <c r="P9" s="132">
        <v>43476</v>
      </c>
      <c r="Q9" s="133">
        <v>0.75</v>
      </c>
      <c r="R9" s="122" t="s">
        <v>36</v>
      </c>
      <c r="S9" s="134" t="s">
        <v>163</v>
      </c>
      <c r="T9" s="135">
        <v>2390000</v>
      </c>
      <c r="U9" s="136">
        <f t="shared" si="0"/>
        <v>4439994.34</v>
      </c>
      <c r="V9" s="137">
        <f t="shared" ref="V9:V16" si="1">T9/O9</f>
        <v>0.34992708354133134</v>
      </c>
      <c r="W9" s="129" t="s">
        <v>153</v>
      </c>
    </row>
    <row r="10" spans="1:25" ht="38.25" x14ac:dyDescent="0.25">
      <c r="A10" s="122">
        <v>3</v>
      </c>
      <c r="B10" s="123" t="s">
        <v>40</v>
      </c>
      <c r="C10" s="124" t="s">
        <v>41</v>
      </c>
      <c r="D10" s="124" t="s">
        <v>42</v>
      </c>
      <c r="E10" s="125">
        <v>1.5</v>
      </c>
      <c r="F10" s="125">
        <v>0</v>
      </c>
      <c r="G10" s="126">
        <v>10330853</v>
      </c>
      <c r="H10" s="127" t="s">
        <v>32</v>
      </c>
      <c r="I10" s="128">
        <v>10330853</v>
      </c>
      <c r="J10" s="126">
        <v>0</v>
      </c>
      <c r="K10" s="122" t="s">
        <v>33</v>
      </c>
      <c r="L10" s="129" t="s">
        <v>43</v>
      </c>
      <c r="M10" s="139">
        <v>43451</v>
      </c>
      <c r="N10" s="122" t="s">
        <v>44</v>
      </c>
      <c r="O10" s="131">
        <v>10315625</v>
      </c>
      <c r="P10" s="132">
        <v>43476</v>
      </c>
      <c r="Q10" s="133">
        <v>0.95</v>
      </c>
      <c r="R10" s="122" t="s">
        <v>36</v>
      </c>
      <c r="S10" s="134" t="s">
        <v>163</v>
      </c>
      <c r="T10" s="135">
        <v>672500</v>
      </c>
      <c r="U10" s="136">
        <f t="shared" si="0"/>
        <v>9643125</v>
      </c>
      <c r="V10" s="137">
        <f t="shared" si="1"/>
        <v>6.5192365949712214E-2</v>
      </c>
      <c r="W10" s="129"/>
    </row>
    <row r="11" spans="1:25" ht="38.25" x14ac:dyDescent="0.25">
      <c r="A11" s="122">
        <v>4</v>
      </c>
      <c r="B11" s="123" t="s">
        <v>40</v>
      </c>
      <c r="C11" s="124" t="s">
        <v>45</v>
      </c>
      <c r="D11" s="124" t="s">
        <v>46</v>
      </c>
      <c r="E11" s="125">
        <v>1.4750000000000001</v>
      </c>
      <c r="F11" s="125">
        <v>0</v>
      </c>
      <c r="G11" s="126">
        <v>10125352</v>
      </c>
      <c r="H11" s="127" t="s">
        <v>32</v>
      </c>
      <c r="I11" s="128">
        <v>10125352</v>
      </c>
      <c r="J11" s="126">
        <v>0</v>
      </c>
      <c r="K11" s="122" t="s">
        <v>33</v>
      </c>
      <c r="L11" s="129" t="s">
        <v>47</v>
      </c>
      <c r="M11" s="139">
        <v>43451</v>
      </c>
      <c r="N11" s="122" t="s">
        <v>48</v>
      </c>
      <c r="O11" s="131">
        <v>10123048.810000001</v>
      </c>
      <c r="P11" s="140">
        <v>43473</v>
      </c>
      <c r="Q11" s="133">
        <v>1</v>
      </c>
      <c r="R11" s="122" t="s">
        <v>49</v>
      </c>
      <c r="S11" s="134" t="s">
        <v>163</v>
      </c>
      <c r="T11" s="135">
        <v>7000000</v>
      </c>
      <c r="U11" s="136">
        <f t="shared" si="0"/>
        <v>3123048.8100000005</v>
      </c>
      <c r="V11" s="137">
        <f t="shared" si="1"/>
        <v>0.69149128206169341</v>
      </c>
      <c r="W11" s="138" t="s">
        <v>37</v>
      </c>
    </row>
    <row r="12" spans="1:25" ht="51" x14ac:dyDescent="0.25">
      <c r="A12" s="122">
        <v>5</v>
      </c>
      <c r="B12" s="123" t="s">
        <v>40</v>
      </c>
      <c r="C12" s="124" t="s">
        <v>50</v>
      </c>
      <c r="D12" s="124" t="s">
        <v>51</v>
      </c>
      <c r="E12" s="125">
        <v>1.01</v>
      </c>
      <c r="F12" s="125">
        <v>0</v>
      </c>
      <c r="G12" s="126">
        <v>7263371</v>
      </c>
      <c r="H12" s="127" t="s">
        <v>32</v>
      </c>
      <c r="I12" s="128">
        <v>7263371</v>
      </c>
      <c r="J12" s="126">
        <v>134532</v>
      </c>
      <c r="K12" s="122" t="s">
        <v>33</v>
      </c>
      <c r="L12" s="129" t="s">
        <v>47</v>
      </c>
      <c r="M12" s="139">
        <v>43451</v>
      </c>
      <c r="N12" s="122" t="s">
        <v>48</v>
      </c>
      <c r="O12" s="131">
        <v>7262749.8399999999</v>
      </c>
      <c r="P12" s="140">
        <v>43473</v>
      </c>
      <c r="Q12" s="133">
        <v>1</v>
      </c>
      <c r="R12" s="122" t="s">
        <v>49</v>
      </c>
      <c r="S12" s="134" t="s">
        <v>163</v>
      </c>
      <c r="T12" s="135">
        <v>4834000</v>
      </c>
      <c r="U12" s="136">
        <f t="shared" si="0"/>
        <v>2428749.84</v>
      </c>
      <c r="V12" s="137">
        <f t="shared" si="1"/>
        <v>0.66558811834279008</v>
      </c>
      <c r="W12" s="141" t="s">
        <v>37</v>
      </c>
    </row>
    <row r="13" spans="1:25" ht="51" x14ac:dyDescent="0.25">
      <c r="A13" s="122">
        <v>6</v>
      </c>
      <c r="B13" s="123" t="s">
        <v>52</v>
      </c>
      <c r="C13" s="124" t="s">
        <v>53</v>
      </c>
      <c r="D13" s="124" t="s">
        <v>54</v>
      </c>
      <c r="E13" s="125">
        <v>1</v>
      </c>
      <c r="F13" s="125">
        <v>0</v>
      </c>
      <c r="G13" s="126">
        <v>8313943</v>
      </c>
      <c r="H13" s="127" t="s">
        <v>32</v>
      </c>
      <c r="I13" s="128">
        <v>8313943</v>
      </c>
      <c r="J13" s="126">
        <v>57333</v>
      </c>
      <c r="K13" s="122" t="s">
        <v>33</v>
      </c>
      <c r="L13" s="129" t="s">
        <v>55</v>
      </c>
      <c r="M13" s="139">
        <v>43451</v>
      </c>
      <c r="N13" s="122" t="s">
        <v>44</v>
      </c>
      <c r="O13" s="131">
        <v>8302000.9800000004</v>
      </c>
      <c r="P13" s="132">
        <v>43476</v>
      </c>
      <c r="Q13" s="133">
        <v>1</v>
      </c>
      <c r="R13" s="122" t="s">
        <v>36</v>
      </c>
      <c r="S13" s="134" t="s">
        <v>163</v>
      </c>
      <c r="T13" s="135">
        <v>4835000</v>
      </c>
      <c r="U13" s="136">
        <f t="shared" si="0"/>
        <v>3467000.9800000004</v>
      </c>
      <c r="V13" s="137">
        <f t="shared" si="1"/>
        <v>0.58238971684631136</v>
      </c>
      <c r="W13" s="138" t="s">
        <v>37</v>
      </c>
    </row>
    <row r="14" spans="1:25" ht="52.5" customHeight="1" x14ac:dyDescent="0.25">
      <c r="A14" s="122">
        <v>7</v>
      </c>
      <c r="B14" s="123" t="s">
        <v>52</v>
      </c>
      <c r="C14" s="124" t="s">
        <v>56</v>
      </c>
      <c r="D14" s="124" t="s">
        <v>57</v>
      </c>
      <c r="E14" s="125">
        <v>1</v>
      </c>
      <c r="F14" s="125">
        <v>5.4</v>
      </c>
      <c r="G14" s="126">
        <v>8133094</v>
      </c>
      <c r="H14" s="127" t="s">
        <v>32</v>
      </c>
      <c r="I14" s="128">
        <v>8133094</v>
      </c>
      <c r="J14" s="126">
        <v>32014</v>
      </c>
      <c r="K14" s="122" t="s">
        <v>33</v>
      </c>
      <c r="L14" s="129" t="s">
        <v>55</v>
      </c>
      <c r="M14" s="139">
        <v>43451</v>
      </c>
      <c r="N14" s="122" t="s">
        <v>44</v>
      </c>
      <c r="O14" s="131">
        <v>8131645.1699999999</v>
      </c>
      <c r="P14" s="132">
        <v>43476</v>
      </c>
      <c r="Q14" s="133">
        <v>0.85</v>
      </c>
      <c r="R14" s="122" t="s">
        <v>36</v>
      </c>
      <c r="S14" s="134" t="s">
        <v>163</v>
      </c>
      <c r="T14" s="135">
        <v>193680</v>
      </c>
      <c r="U14" s="136">
        <f t="shared" si="0"/>
        <v>7937965.1699999999</v>
      </c>
      <c r="V14" s="137">
        <f t="shared" si="1"/>
        <v>2.3818058455691321E-2</v>
      </c>
      <c r="W14" s="138" t="s">
        <v>159</v>
      </c>
    </row>
    <row r="15" spans="1:25" ht="51" x14ac:dyDescent="0.25">
      <c r="A15" s="122">
        <v>8</v>
      </c>
      <c r="B15" s="123" t="s">
        <v>58</v>
      </c>
      <c r="C15" s="124" t="s">
        <v>59</v>
      </c>
      <c r="D15" s="124" t="s">
        <v>60</v>
      </c>
      <c r="E15" s="125">
        <v>1.2</v>
      </c>
      <c r="F15" s="125">
        <v>1.875</v>
      </c>
      <c r="G15" s="126">
        <v>9240741</v>
      </c>
      <c r="H15" s="127" t="s">
        <v>32</v>
      </c>
      <c r="I15" s="128">
        <v>9240741</v>
      </c>
      <c r="J15" s="126">
        <v>124551</v>
      </c>
      <c r="K15" s="122" t="s">
        <v>33</v>
      </c>
      <c r="L15" s="129" t="s">
        <v>61</v>
      </c>
      <c r="M15" s="139">
        <v>43451</v>
      </c>
      <c r="N15" s="122" t="s">
        <v>44</v>
      </c>
      <c r="O15" s="131">
        <v>9002284.6300000008</v>
      </c>
      <c r="P15" s="132">
        <v>43476</v>
      </c>
      <c r="Q15" s="133">
        <v>1</v>
      </c>
      <c r="R15" s="122" t="s">
        <v>36</v>
      </c>
      <c r="S15" s="134" t="s">
        <v>163</v>
      </c>
      <c r="T15" s="135">
        <v>430400</v>
      </c>
      <c r="U15" s="136">
        <f t="shared" si="0"/>
        <v>8571884.6300000008</v>
      </c>
      <c r="V15" s="137">
        <f t="shared" si="1"/>
        <v>4.781008573820221E-2</v>
      </c>
      <c r="W15" s="138" t="s">
        <v>160</v>
      </c>
    </row>
    <row r="16" spans="1:25" ht="46.5" customHeight="1" x14ac:dyDescent="0.25">
      <c r="A16" s="122">
        <v>9</v>
      </c>
      <c r="B16" s="123" t="s">
        <v>58</v>
      </c>
      <c r="C16" s="124" t="s">
        <v>62</v>
      </c>
      <c r="D16" s="124" t="s">
        <v>63</v>
      </c>
      <c r="E16" s="125">
        <v>1</v>
      </c>
      <c r="F16" s="125">
        <v>0</v>
      </c>
      <c r="G16" s="126">
        <v>8174645</v>
      </c>
      <c r="H16" s="127" t="s">
        <v>32</v>
      </c>
      <c r="I16" s="128">
        <v>8174645</v>
      </c>
      <c r="J16" s="126">
        <v>0</v>
      </c>
      <c r="K16" s="122" t="s">
        <v>33</v>
      </c>
      <c r="L16" s="129" t="s">
        <v>61</v>
      </c>
      <c r="M16" s="139">
        <v>43451</v>
      </c>
      <c r="N16" s="122" t="s">
        <v>44</v>
      </c>
      <c r="O16" s="131">
        <v>8076364.7199999997</v>
      </c>
      <c r="P16" s="132">
        <v>43476</v>
      </c>
      <c r="Q16" s="133">
        <v>1</v>
      </c>
      <c r="R16" s="122" t="s">
        <v>36</v>
      </c>
      <c r="S16" s="134" t="s">
        <v>163</v>
      </c>
      <c r="T16" s="135">
        <v>522880</v>
      </c>
      <c r="U16" s="136">
        <f t="shared" si="0"/>
        <v>7553484.7199999997</v>
      </c>
      <c r="V16" s="137">
        <f t="shared" si="1"/>
        <v>6.4741999417777654E-2</v>
      </c>
      <c r="W16" s="138" t="s">
        <v>160</v>
      </c>
    </row>
    <row r="17" spans="1:24" ht="70.5" customHeight="1" x14ac:dyDescent="0.25">
      <c r="A17" s="142">
        <v>10</v>
      </c>
      <c r="B17" s="123" t="s">
        <v>29</v>
      </c>
      <c r="C17" s="143" t="s">
        <v>64</v>
      </c>
      <c r="D17" s="144" t="s">
        <v>65</v>
      </c>
      <c r="E17" s="125">
        <v>1</v>
      </c>
      <c r="F17" s="125">
        <v>0</v>
      </c>
      <c r="G17" s="126">
        <v>6863452</v>
      </c>
      <c r="H17" s="127" t="s">
        <v>32</v>
      </c>
      <c r="I17" s="128">
        <v>6863452</v>
      </c>
      <c r="J17" s="126">
        <v>0</v>
      </c>
      <c r="K17" s="142" t="s">
        <v>33</v>
      </c>
      <c r="L17" s="145" t="s">
        <v>47</v>
      </c>
      <c r="M17" s="146">
        <v>43451</v>
      </c>
      <c r="N17" s="142" t="s">
        <v>48</v>
      </c>
      <c r="O17" s="147">
        <v>10278066.699999999</v>
      </c>
      <c r="P17" s="148">
        <v>43473</v>
      </c>
      <c r="Q17" s="133">
        <v>1</v>
      </c>
      <c r="R17" s="142" t="s">
        <v>49</v>
      </c>
      <c r="S17" s="142" t="s">
        <v>163</v>
      </c>
      <c r="T17" s="149">
        <v>4878480</v>
      </c>
      <c r="U17" s="150">
        <f t="shared" si="0"/>
        <v>5399586.6999999993</v>
      </c>
      <c r="V17" s="151">
        <f>T17/O17</f>
        <v>0.47464957587792267</v>
      </c>
      <c r="W17" s="138" t="s">
        <v>37</v>
      </c>
      <c r="X17" s="37"/>
    </row>
    <row r="18" spans="1:24" ht="51.75" customHeight="1" x14ac:dyDescent="0.25">
      <c r="A18" s="142"/>
      <c r="B18" s="123" t="s">
        <v>66</v>
      </c>
      <c r="C18" s="143"/>
      <c r="D18" s="124" t="s">
        <v>67</v>
      </c>
      <c r="E18" s="125">
        <v>0.5</v>
      </c>
      <c r="F18" s="125">
        <v>0</v>
      </c>
      <c r="G18" s="126">
        <v>3416484</v>
      </c>
      <c r="H18" s="127" t="s">
        <v>32</v>
      </c>
      <c r="I18" s="128">
        <v>3416484</v>
      </c>
      <c r="J18" s="126">
        <v>0</v>
      </c>
      <c r="K18" s="142"/>
      <c r="L18" s="145"/>
      <c r="M18" s="146"/>
      <c r="N18" s="142"/>
      <c r="O18" s="147"/>
      <c r="P18" s="148"/>
      <c r="Q18" s="133">
        <v>1</v>
      </c>
      <c r="R18" s="142"/>
      <c r="S18" s="142"/>
      <c r="T18" s="149"/>
      <c r="U18" s="152"/>
      <c r="V18" s="142"/>
      <c r="W18" s="138" t="s">
        <v>37</v>
      </c>
    </row>
    <row r="19" spans="1:24" x14ac:dyDescent="0.25">
      <c r="A19" s="153"/>
      <c r="B19" s="154"/>
      <c r="C19" s="155"/>
      <c r="D19" s="155" t="s">
        <v>68</v>
      </c>
      <c r="E19" s="156">
        <f>SUM(E17:E18)</f>
        <v>1.5</v>
      </c>
      <c r="F19" s="156">
        <f>SUM(F17:F18)</f>
        <v>0</v>
      </c>
      <c r="G19" s="156">
        <f>SUM(G17:G18)</f>
        <v>10279936</v>
      </c>
      <c r="H19" s="156"/>
      <c r="I19" s="157">
        <f>SUM(I17:I18)</f>
        <v>10279936</v>
      </c>
      <c r="J19" s="157">
        <f>SUM(J17:J18)</f>
        <v>0</v>
      </c>
      <c r="K19" s="153"/>
      <c r="L19" s="158"/>
      <c r="M19" s="139"/>
      <c r="N19" s="122"/>
      <c r="O19" s="157">
        <f>SUM(O17:O18)</f>
        <v>10278066.699999999</v>
      </c>
      <c r="P19" s="159"/>
      <c r="Q19" s="153"/>
      <c r="R19" s="153"/>
      <c r="S19" s="153"/>
      <c r="T19" s="157">
        <f>SUM(T17:T18)</f>
        <v>4878480</v>
      </c>
      <c r="U19" s="160">
        <f>SUM(U17:U18)</f>
        <v>5399586.6999999993</v>
      </c>
      <c r="V19" s="153"/>
      <c r="W19" s="153"/>
    </row>
    <row r="20" spans="1:24" ht="38.25" x14ac:dyDescent="0.25">
      <c r="A20" s="142">
        <v>11</v>
      </c>
      <c r="B20" s="123" t="s">
        <v>40</v>
      </c>
      <c r="C20" s="143" t="s">
        <v>69</v>
      </c>
      <c r="D20" s="124" t="s">
        <v>70</v>
      </c>
      <c r="E20" s="125">
        <v>1</v>
      </c>
      <c r="F20" s="125">
        <v>0</v>
      </c>
      <c r="G20" s="126">
        <v>6838185</v>
      </c>
      <c r="H20" s="127" t="s">
        <v>32</v>
      </c>
      <c r="I20" s="128">
        <v>6838185</v>
      </c>
      <c r="J20" s="126">
        <v>0</v>
      </c>
      <c r="K20" s="142" t="s">
        <v>33</v>
      </c>
      <c r="L20" s="145" t="s">
        <v>71</v>
      </c>
      <c r="M20" s="146">
        <v>43451</v>
      </c>
      <c r="N20" s="142" t="s">
        <v>35</v>
      </c>
      <c r="O20" s="147">
        <v>11372251.4</v>
      </c>
      <c r="P20" s="161">
        <v>43476</v>
      </c>
      <c r="Q20" s="133">
        <v>0.9</v>
      </c>
      <c r="R20" s="142" t="s">
        <v>36</v>
      </c>
      <c r="S20" s="142" t="s">
        <v>163</v>
      </c>
      <c r="T20" s="149">
        <v>4140000</v>
      </c>
      <c r="U20" s="150">
        <f>O20-T20</f>
        <v>7232251.4000000004</v>
      </c>
      <c r="V20" s="151">
        <f>T20/O20</f>
        <v>0.36404400979035689</v>
      </c>
      <c r="W20" s="138" t="s">
        <v>37</v>
      </c>
    </row>
    <row r="21" spans="1:24" ht="51" x14ac:dyDescent="0.25">
      <c r="A21" s="142"/>
      <c r="B21" s="123" t="s">
        <v>58</v>
      </c>
      <c r="C21" s="143"/>
      <c r="D21" s="124" t="s">
        <v>72</v>
      </c>
      <c r="E21" s="162">
        <v>0.63200000000000001</v>
      </c>
      <c r="F21" s="125">
        <v>2.5</v>
      </c>
      <c r="G21" s="126">
        <v>4731713</v>
      </c>
      <c r="H21" s="127" t="s">
        <v>32</v>
      </c>
      <c r="I21" s="128">
        <v>4731713</v>
      </c>
      <c r="J21" s="126">
        <v>267557</v>
      </c>
      <c r="K21" s="142"/>
      <c r="L21" s="145"/>
      <c r="M21" s="146"/>
      <c r="N21" s="142"/>
      <c r="O21" s="147"/>
      <c r="P21" s="161"/>
      <c r="Q21" s="133">
        <v>0.85</v>
      </c>
      <c r="R21" s="142"/>
      <c r="S21" s="142"/>
      <c r="T21" s="149"/>
      <c r="U21" s="152"/>
      <c r="V21" s="142"/>
      <c r="W21" s="138" t="s">
        <v>73</v>
      </c>
    </row>
    <row r="22" spans="1:24" x14ac:dyDescent="0.25">
      <c r="A22" s="153"/>
      <c r="B22" s="154"/>
      <c r="C22" s="158"/>
      <c r="D22" s="155" t="s">
        <v>68</v>
      </c>
      <c r="E22" s="163">
        <f>SUM(E20:E21)</f>
        <v>1.6320000000000001</v>
      </c>
      <c r="F22" s="163">
        <f>SUM(F20:F21)</f>
        <v>2.5</v>
      </c>
      <c r="G22" s="156">
        <f>SUM(G20:G21)</f>
        <v>11569898</v>
      </c>
      <c r="H22" s="163"/>
      <c r="I22" s="157">
        <f>SUM(I20:I21)</f>
        <v>11569898</v>
      </c>
      <c r="J22" s="156">
        <f>SUM(J20:J21)</f>
        <v>267557</v>
      </c>
      <c r="K22" s="153"/>
      <c r="L22" s="158"/>
      <c r="M22" s="139"/>
      <c r="N22" s="122"/>
      <c r="O22" s="164">
        <f>SUM(O20:O21)</f>
        <v>11372251.4</v>
      </c>
      <c r="P22" s="159"/>
      <c r="Q22" s="153"/>
      <c r="R22" s="153"/>
      <c r="S22" s="153"/>
      <c r="T22" s="157">
        <f>SUM(T20)</f>
        <v>4140000</v>
      </c>
      <c r="U22" s="165">
        <f>SUM(U20)</f>
        <v>7232251.4000000004</v>
      </c>
      <c r="V22" s="166"/>
      <c r="W22" s="153"/>
    </row>
    <row r="23" spans="1:24" ht="51" x14ac:dyDescent="0.25">
      <c r="A23" s="122">
        <v>12</v>
      </c>
      <c r="B23" s="123" t="s">
        <v>52</v>
      </c>
      <c r="C23" s="124" t="s">
        <v>74</v>
      </c>
      <c r="D23" s="124" t="s">
        <v>75</v>
      </c>
      <c r="E23" s="125">
        <v>1</v>
      </c>
      <c r="F23" s="125">
        <v>0</v>
      </c>
      <c r="G23" s="126">
        <v>8255128</v>
      </c>
      <c r="H23" s="127" t="s">
        <v>32</v>
      </c>
      <c r="I23" s="128">
        <v>8255128</v>
      </c>
      <c r="J23" s="126">
        <v>39925</v>
      </c>
      <c r="K23" s="122" t="s">
        <v>33</v>
      </c>
      <c r="L23" s="129" t="s">
        <v>43</v>
      </c>
      <c r="M23" s="139">
        <v>43451</v>
      </c>
      <c r="N23" s="122" t="s">
        <v>44</v>
      </c>
      <c r="O23" s="131">
        <v>8233929.2599999998</v>
      </c>
      <c r="P23" s="132">
        <v>43476</v>
      </c>
      <c r="Q23" s="133">
        <v>0.75</v>
      </c>
      <c r="R23" s="122" t="s">
        <v>36</v>
      </c>
      <c r="S23" s="134" t="s">
        <v>163</v>
      </c>
      <c r="T23" s="135">
        <v>1780975</v>
      </c>
      <c r="U23" s="136">
        <f>O23-T23</f>
        <v>6452954.2599999998</v>
      </c>
      <c r="V23" s="137">
        <f>T23/O23</f>
        <v>0.21629709750506165</v>
      </c>
      <c r="W23" s="138" t="s">
        <v>154</v>
      </c>
    </row>
    <row r="24" spans="1:24" ht="38.25" x14ac:dyDescent="0.25">
      <c r="A24" s="122">
        <v>13</v>
      </c>
      <c r="B24" s="123" t="s">
        <v>52</v>
      </c>
      <c r="C24" s="124" t="s">
        <v>76</v>
      </c>
      <c r="D24" s="124" t="s">
        <v>77</v>
      </c>
      <c r="E24" s="125">
        <v>1</v>
      </c>
      <c r="F24" s="125">
        <v>0</v>
      </c>
      <c r="G24" s="126">
        <v>7616436</v>
      </c>
      <c r="H24" s="127" t="s">
        <v>32</v>
      </c>
      <c r="I24" s="128">
        <v>7616436</v>
      </c>
      <c r="J24" s="126">
        <v>50795</v>
      </c>
      <c r="K24" s="122" t="s">
        <v>33</v>
      </c>
      <c r="L24" s="129" t="s">
        <v>78</v>
      </c>
      <c r="M24" s="139">
        <v>43451</v>
      </c>
      <c r="N24" s="122" t="s">
        <v>44</v>
      </c>
      <c r="O24" s="131">
        <v>7614442.3799999999</v>
      </c>
      <c r="P24" s="132">
        <v>43476</v>
      </c>
      <c r="Q24" s="133">
        <v>0.97</v>
      </c>
      <c r="R24" s="122" t="s">
        <v>36</v>
      </c>
      <c r="S24" s="134" t="s">
        <v>163</v>
      </c>
      <c r="T24" s="135">
        <v>5056000</v>
      </c>
      <c r="U24" s="136">
        <f>O24-T24</f>
        <v>2558442.38</v>
      </c>
      <c r="V24" s="137">
        <f>T24/O24</f>
        <v>0.66400134739741767</v>
      </c>
      <c r="W24" s="138" t="s">
        <v>37</v>
      </c>
    </row>
    <row r="25" spans="1:24" ht="51" x14ac:dyDescent="0.25">
      <c r="A25" s="167">
        <v>14</v>
      </c>
      <c r="B25" s="123" t="s">
        <v>29</v>
      </c>
      <c r="C25" s="124" t="s">
        <v>79</v>
      </c>
      <c r="D25" s="124" t="s">
        <v>80</v>
      </c>
      <c r="E25" s="125">
        <v>1</v>
      </c>
      <c r="F25" s="125">
        <v>0</v>
      </c>
      <c r="G25" s="126">
        <v>7760213</v>
      </c>
      <c r="H25" s="127" t="s">
        <v>32</v>
      </c>
      <c r="I25" s="128">
        <v>7760213</v>
      </c>
      <c r="J25" s="126">
        <v>0</v>
      </c>
      <c r="K25" s="122" t="s">
        <v>33</v>
      </c>
      <c r="L25" s="129" t="s">
        <v>47</v>
      </c>
      <c r="M25" s="139">
        <v>43451</v>
      </c>
      <c r="N25" s="122" t="s">
        <v>48</v>
      </c>
      <c r="O25" s="131">
        <v>7758046.2800000003</v>
      </c>
      <c r="P25" s="132">
        <v>43473</v>
      </c>
      <c r="Q25" s="168">
        <v>1</v>
      </c>
      <c r="R25" s="122" t="s">
        <v>49</v>
      </c>
      <c r="S25" s="134" t="s">
        <v>163</v>
      </c>
      <c r="T25" s="135">
        <v>5588000</v>
      </c>
      <c r="U25" s="136">
        <f>O25-T25</f>
        <v>2170046.2800000003</v>
      </c>
      <c r="V25" s="137">
        <f>T25/O25</f>
        <v>0.72028443738543924</v>
      </c>
      <c r="W25" s="138" t="s">
        <v>37</v>
      </c>
    </row>
    <row r="26" spans="1:24" ht="51" x14ac:dyDescent="0.25">
      <c r="A26" s="142">
        <v>15</v>
      </c>
      <c r="B26" s="123" t="s">
        <v>40</v>
      </c>
      <c r="C26" s="143" t="s">
        <v>81</v>
      </c>
      <c r="D26" s="124" t="s">
        <v>155</v>
      </c>
      <c r="E26" s="125">
        <v>1</v>
      </c>
      <c r="F26" s="125">
        <v>0</v>
      </c>
      <c r="G26" s="126">
        <v>2618406</v>
      </c>
      <c r="H26" s="127" t="s">
        <v>32</v>
      </c>
      <c r="I26" s="128">
        <v>2618406</v>
      </c>
      <c r="J26" s="126">
        <v>0</v>
      </c>
      <c r="K26" s="142" t="s">
        <v>82</v>
      </c>
      <c r="L26" s="145" t="s">
        <v>43</v>
      </c>
      <c r="M26" s="146">
        <v>43451</v>
      </c>
      <c r="N26" s="142" t="s">
        <v>44</v>
      </c>
      <c r="O26" s="147">
        <v>11047367.68</v>
      </c>
      <c r="P26" s="161">
        <v>43476</v>
      </c>
      <c r="Q26" s="133">
        <v>1</v>
      </c>
      <c r="R26" s="161" t="s">
        <v>36</v>
      </c>
      <c r="S26" s="142" t="s">
        <v>163</v>
      </c>
      <c r="T26" s="149">
        <v>8090000</v>
      </c>
      <c r="U26" s="150">
        <f>O26-T26</f>
        <v>2957367.6799999997</v>
      </c>
      <c r="V26" s="169">
        <f>T26/O26</f>
        <v>0.73230114488232556</v>
      </c>
      <c r="W26" s="122"/>
      <c r="X26" s="118"/>
    </row>
    <row r="27" spans="1:24" ht="51" x14ac:dyDescent="0.25">
      <c r="A27" s="142"/>
      <c r="B27" s="123" t="s">
        <v>40</v>
      </c>
      <c r="C27" s="143"/>
      <c r="D27" s="124" t="s">
        <v>83</v>
      </c>
      <c r="E27" s="162">
        <v>3.133</v>
      </c>
      <c r="F27" s="125">
        <v>0</v>
      </c>
      <c r="G27" s="126">
        <v>5802550</v>
      </c>
      <c r="H27" s="127" t="s">
        <v>32</v>
      </c>
      <c r="I27" s="128">
        <v>5802550</v>
      </c>
      <c r="J27" s="126">
        <v>0</v>
      </c>
      <c r="K27" s="142"/>
      <c r="L27" s="145"/>
      <c r="M27" s="146"/>
      <c r="N27" s="142"/>
      <c r="O27" s="147"/>
      <c r="P27" s="161"/>
      <c r="Q27" s="133">
        <v>1</v>
      </c>
      <c r="R27" s="142"/>
      <c r="S27" s="142"/>
      <c r="T27" s="149"/>
      <c r="U27" s="152"/>
      <c r="V27" s="142"/>
      <c r="W27" s="122"/>
      <c r="X27" s="118"/>
    </row>
    <row r="28" spans="1:24" ht="38.25" x14ac:dyDescent="0.25">
      <c r="A28" s="142"/>
      <c r="B28" s="123" t="s">
        <v>40</v>
      </c>
      <c r="C28" s="143"/>
      <c r="D28" s="124" t="s">
        <v>84</v>
      </c>
      <c r="E28" s="125">
        <v>0.9</v>
      </c>
      <c r="F28" s="125">
        <v>0</v>
      </c>
      <c r="G28" s="126">
        <v>1787804</v>
      </c>
      <c r="H28" s="127" t="s">
        <v>32</v>
      </c>
      <c r="I28" s="128">
        <v>1787804</v>
      </c>
      <c r="J28" s="126">
        <v>0</v>
      </c>
      <c r="K28" s="142"/>
      <c r="L28" s="145"/>
      <c r="M28" s="146"/>
      <c r="N28" s="142"/>
      <c r="O28" s="147"/>
      <c r="P28" s="161"/>
      <c r="Q28" s="133">
        <v>1</v>
      </c>
      <c r="R28" s="142"/>
      <c r="S28" s="142"/>
      <c r="T28" s="149"/>
      <c r="U28" s="152"/>
      <c r="V28" s="142"/>
      <c r="W28" s="122"/>
      <c r="X28" s="118"/>
    </row>
    <row r="29" spans="1:24" ht="38.25" x14ac:dyDescent="0.25">
      <c r="A29" s="142"/>
      <c r="B29" s="123" t="s">
        <v>40</v>
      </c>
      <c r="C29" s="143"/>
      <c r="D29" s="124" t="s">
        <v>85</v>
      </c>
      <c r="E29" s="125">
        <v>0.4</v>
      </c>
      <c r="F29" s="125">
        <v>0</v>
      </c>
      <c r="G29" s="126">
        <v>845716</v>
      </c>
      <c r="H29" s="127" t="s">
        <v>32</v>
      </c>
      <c r="I29" s="128">
        <v>845716</v>
      </c>
      <c r="J29" s="126">
        <v>0</v>
      </c>
      <c r="K29" s="142"/>
      <c r="L29" s="145"/>
      <c r="M29" s="146"/>
      <c r="N29" s="142"/>
      <c r="O29" s="147"/>
      <c r="P29" s="161"/>
      <c r="Q29" s="133">
        <v>1</v>
      </c>
      <c r="R29" s="142"/>
      <c r="S29" s="142"/>
      <c r="T29" s="149"/>
      <c r="U29" s="152"/>
      <c r="V29" s="142"/>
      <c r="W29" s="122"/>
      <c r="X29" s="118"/>
    </row>
    <row r="30" spans="1:24" x14ac:dyDescent="0.25">
      <c r="A30" s="153"/>
      <c r="B30" s="154"/>
      <c r="C30" s="158"/>
      <c r="D30" s="158" t="s">
        <v>68</v>
      </c>
      <c r="E30" s="163">
        <f>SUM(E26:E29)</f>
        <v>5.4330000000000007</v>
      </c>
      <c r="F30" s="156">
        <f>SUM(F26:F29)</f>
        <v>0</v>
      </c>
      <c r="G30" s="156">
        <f>SUM(G26:G29)</f>
        <v>11054476</v>
      </c>
      <c r="H30" s="163"/>
      <c r="I30" s="157">
        <f>SUM(I26:I29)</f>
        <v>11054476</v>
      </c>
      <c r="J30" s="163">
        <v>0</v>
      </c>
      <c r="K30" s="153"/>
      <c r="L30" s="158"/>
      <c r="M30" s="139"/>
      <c r="N30" s="122"/>
      <c r="O30" s="164">
        <f>SUM(O26:O29)</f>
        <v>11047367.68</v>
      </c>
      <c r="P30" s="159"/>
      <c r="Q30" s="153"/>
      <c r="R30" s="153"/>
      <c r="S30" s="153"/>
      <c r="T30" s="157">
        <f>SUM(T26)</f>
        <v>8090000</v>
      </c>
      <c r="U30" s="165">
        <f>O30-T30</f>
        <v>2957367.6799999997</v>
      </c>
      <c r="V30" s="153"/>
      <c r="W30" s="153"/>
    </row>
    <row r="31" spans="1:24" ht="51" x14ac:dyDescent="0.25">
      <c r="A31" s="142">
        <v>16</v>
      </c>
      <c r="B31" s="123" t="s">
        <v>40</v>
      </c>
      <c r="C31" s="143" t="s">
        <v>86</v>
      </c>
      <c r="D31" s="124" t="s">
        <v>87</v>
      </c>
      <c r="E31" s="125">
        <v>2.7</v>
      </c>
      <c r="F31" s="125">
        <v>0</v>
      </c>
      <c r="G31" s="125">
        <v>6439559</v>
      </c>
      <c r="H31" s="127" t="s">
        <v>32</v>
      </c>
      <c r="I31" s="131">
        <v>6439559</v>
      </c>
      <c r="J31" s="125">
        <v>0</v>
      </c>
      <c r="K31" s="142" t="s">
        <v>82</v>
      </c>
      <c r="L31" s="145" t="s">
        <v>34</v>
      </c>
      <c r="M31" s="146">
        <v>43451</v>
      </c>
      <c r="N31" s="161" t="s">
        <v>35</v>
      </c>
      <c r="O31" s="147">
        <v>11093726.32</v>
      </c>
      <c r="P31" s="161">
        <v>43476</v>
      </c>
      <c r="Q31" s="133">
        <v>1</v>
      </c>
      <c r="R31" s="142" t="s">
        <v>36</v>
      </c>
      <c r="S31" s="142" t="s">
        <v>163</v>
      </c>
      <c r="T31" s="149">
        <v>4693040</v>
      </c>
      <c r="U31" s="150">
        <f>O31-T31</f>
        <v>6400686.3200000003</v>
      </c>
      <c r="V31" s="169">
        <f>T31/O31</f>
        <v>0.42303549453345446</v>
      </c>
      <c r="W31" s="129" t="s">
        <v>88</v>
      </c>
      <c r="X31" s="118"/>
    </row>
    <row r="32" spans="1:24" ht="63.75" x14ac:dyDescent="0.25">
      <c r="A32" s="142"/>
      <c r="B32" s="123" t="s">
        <v>89</v>
      </c>
      <c r="C32" s="143"/>
      <c r="D32" s="124" t="s">
        <v>90</v>
      </c>
      <c r="E32" s="162">
        <v>0.67900000000000005</v>
      </c>
      <c r="F32" s="125">
        <v>0</v>
      </c>
      <c r="G32" s="126">
        <v>2835234</v>
      </c>
      <c r="H32" s="127" t="s">
        <v>32</v>
      </c>
      <c r="I32" s="128">
        <v>2835234</v>
      </c>
      <c r="J32" s="126">
        <v>0</v>
      </c>
      <c r="K32" s="142"/>
      <c r="L32" s="145"/>
      <c r="M32" s="146"/>
      <c r="N32" s="142"/>
      <c r="O32" s="147"/>
      <c r="P32" s="161"/>
      <c r="Q32" s="133">
        <v>1</v>
      </c>
      <c r="R32" s="142"/>
      <c r="S32" s="142"/>
      <c r="T32" s="149"/>
      <c r="U32" s="152"/>
      <c r="V32" s="142"/>
      <c r="W32" s="129"/>
      <c r="X32" s="118"/>
    </row>
    <row r="33" spans="1:24" ht="38.25" x14ac:dyDescent="0.25">
      <c r="A33" s="142"/>
      <c r="B33" s="123" t="s">
        <v>66</v>
      </c>
      <c r="C33" s="143"/>
      <c r="D33" s="124" t="s">
        <v>91</v>
      </c>
      <c r="E33" s="125">
        <v>0.81</v>
      </c>
      <c r="F33" s="125">
        <v>0</v>
      </c>
      <c r="G33" s="126">
        <v>1823892</v>
      </c>
      <c r="H33" s="127" t="s">
        <v>32</v>
      </c>
      <c r="I33" s="128">
        <v>1823892</v>
      </c>
      <c r="J33" s="126">
        <v>0</v>
      </c>
      <c r="K33" s="142"/>
      <c r="L33" s="145"/>
      <c r="M33" s="146"/>
      <c r="N33" s="142"/>
      <c r="O33" s="147"/>
      <c r="P33" s="161"/>
      <c r="Q33" s="133">
        <v>1</v>
      </c>
      <c r="R33" s="142"/>
      <c r="S33" s="142"/>
      <c r="T33" s="149"/>
      <c r="U33" s="152"/>
      <c r="V33" s="142"/>
      <c r="W33" s="138"/>
      <c r="X33" s="118"/>
    </row>
    <row r="34" spans="1:24" x14ac:dyDescent="0.25">
      <c r="A34" s="153"/>
      <c r="B34" s="154"/>
      <c r="C34" s="158"/>
      <c r="D34" s="158" t="s">
        <v>68</v>
      </c>
      <c r="E34" s="163">
        <f>SUM(E31:E33)</f>
        <v>4.1890000000000001</v>
      </c>
      <c r="F34" s="163">
        <f>SUM(F31:F33)</f>
        <v>0</v>
      </c>
      <c r="G34" s="156">
        <f>SUM(G31:G33)</f>
        <v>11098685</v>
      </c>
      <c r="H34" s="163"/>
      <c r="I34" s="157">
        <f>SUM(I31:I33)</f>
        <v>11098685</v>
      </c>
      <c r="J34" s="156">
        <v>0</v>
      </c>
      <c r="K34" s="153"/>
      <c r="L34" s="158"/>
      <c r="M34" s="139"/>
      <c r="N34" s="122"/>
      <c r="O34" s="164">
        <f>SUM(O31:O33)</f>
        <v>11093726.32</v>
      </c>
      <c r="P34" s="159"/>
      <c r="Q34" s="153"/>
      <c r="R34" s="153"/>
      <c r="S34" s="153"/>
      <c r="T34" s="157">
        <f>SUM(T31)</f>
        <v>4693040</v>
      </c>
      <c r="U34" s="165">
        <f>SUM(U31)</f>
        <v>6400686.3200000003</v>
      </c>
      <c r="V34" s="153"/>
      <c r="W34" s="153"/>
    </row>
    <row r="35" spans="1:24" ht="38.25" x14ac:dyDescent="0.25">
      <c r="A35" s="142">
        <v>17</v>
      </c>
      <c r="B35" s="123" t="s">
        <v>92</v>
      </c>
      <c r="C35" s="143" t="s">
        <v>93</v>
      </c>
      <c r="D35" s="124" t="s">
        <v>94</v>
      </c>
      <c r="E35" s="125">
        <v>2</v>
      </c>
      <c r="F35" s="125">
        <v>0</v>
      </c>
      <c r="G35" s="126">
        <v>3497668</v>
      </c>
      <c r="H35" s="127" t="s">
        <v>32</v>
      </c>
      <c r="I35" s="128">
        <v>3497668</v>
      </c>
      <c r="J35" s="126">
        <v>0</v>
      </c>
      <c r="K35" s="142" t="s">
        <v>82</v>
      </c>
      <c r="L35" s="145" t="s">
        <v>95</v>
      </c>
      <c r="M35" s="146">
        <v>43451</v>
      </c>
      <c r="N35" s="142" t="s">
        <v>35</v>
      </c>
      <c r="O35" s="147">
        <v>10790571.039999999</v>
      </c>
      <c r="P35" s="161">
        <v>43476</v>
      </c>
      <c r="Q35" s="133">
        <v>1</v>
      </c>
      <c r="R35" s="142" t="s">
        <v>36</v>
      </c>
      <c r="S35" s="142" t="s">
        <v>163</v>
      </c>
      <c r="T35" s="149">
        <v>5403920</v>
      </c>
      <c r="U35" s="150">
        <f>O35-T35</f>
        <v>5386651.0399999991</v>
      </c>
      <c r="V35" s="169">
        <f>T35/O35</f>
        <v>0.50080018749406241</v>
      </c>
      <c r="W35" s="122"/>
      <c r="X35" s="118"/>
    </row>
    <row r="36" spans="1:24" ht="63.75" x14ac:dyDescent="0.25">
      <c r="A36" s="142"/>
      <c r="B36" s="123" t="s">
        <v>58</v>
      </c>
      <c r="C36" s="143"/>
      <c r="D36" s="124" t="s">
        <v>96</v>
      </c>
      <c r="E36" s="125">
        <v>2</v>
      </c>
      <c r="F36" s="125">
        <v>0</v>
      </c>
      <c r="G36" s="126">
        <v>5086323</v>
      </c>
      <c r="H36" s="127" t="s">
        <v>32</v>
      </c>
      <c r="I36" s="128">
        <v>5086323</v>
      </c>
      <c r="J36" s="126">
        <v>0</v>
      </c>
      <c r="K36" s="142"/>
      <c r="L36" s="145"/>
      <c r="M36" s="146"/>
      <c r="N36" s="142"/>
      <c r="O36" s="147"/>
      <c r="P36" s="161"/>
      <c r="Q36" s="133">
        <v>0.95</v>
      </c>
      <c r="R36" s="142"/>
      <c r="S36" s="142"/>
      <c r="T36" s="149"/>
      <c r="U36" s="152"/>
      <c r="V36" s="142"/>
      <c r="W36" s="170"/>
      <c r="X36" s="118"/>
    </row>
    <row r="37" spans="1:24" ht="51" x14ac:dyDescent="0.25">
      <c r="A37" s="142"/>
      <c r="B37" s="123" t="s">
        <v>29</v>
      </c>
      <c r="C37" s="143"/>
      <c r="D37" s="124" t="s">
        <v>97</v>
      </c>
      <c r="E37" s="125">
        <v>0.98</v>
      </c>
      <c r="F37" s="125">
        <v>0</v>
      </c>
      <c r="G37" s="126">
        <v>2257246</v>
      </c>
      <c r="H37" s="127" t="s">
        <v>32</v>
      </c>
      <c r="I37" s="128">
        <v>2257246</v>
      </c>
      <c r="J37" s="126">
        <v>0</v>
      </c>
      <c r="K37" s="142"/>
      <c r="L37" s="145"/>
      <c r="M37" s="146"/>
      <c r="N37" s="142"/>
      <c r="O37" s="147"/>
      <c r="P37" s="161"/>
      <c r="Q37" s="133">
        <v>1</v>
      </c>
      <c r="R37" s="142"/>
      <c r="S37" s="142"/>
      <c r="T37" s="149"/>
      <c r="U37" s="152"/>
      <c r="V37" s="142"/>
      <c r="W37" s="138"/>
      <c r="X37" s="118"/>
    </row>
    <row r="38" spans="1:24" x14ac:dyDescent="0.25">
      <c r="A38" s="153"/>
      <c r="B38" s="154"/>
      <c r="C38" s="158"/>
      <c r="D38" s="158" t="s">
        <v>68</v>
      </c>
      <c r="E38" s="163">
        <f>SUM(E35:E37)</f>
        <v>4.9800000000000004</v>
      </c>
      <c r="F38" s="156">
        <f>SUM(F35:F37)</f>
        <v>0</v>
      </c>
      <c r="G38" s="156">
        <f>SUM(G35:G37)</f>
        <v>10841237</v>
      </c>
      <c r="H38" s="163"/>
      <c r="I38" s="157">
        <f>SUM(I35:I37)</f>
        <v>10841237</v>
      </c>
      <c r="J38" s="163">
        <v>0</v>
      </c>
      <c r="K38" s="153"/>
      <c r="L38" s="158"/>
      <c r="M38" s="139"/>
      <c r="N38" s="122"/>
      <c r="O38" s="164">
        <f>SUM(O35:O37)</f>
        <v>10790571.039999999</v>
      </c>
      <c r="P38" s="159"/>
      <c r="Q38" s="153"/>
      <c r="R38" s="153"/>
      <c r="S38" s="153"/>
      <c r="T38" s="157">
        <f>SUM(T35)</f>
        <v>5403920</v>
      </c>
      <c r="U38" s="165">
        <f>SUM(U35)</f>
        <v>5386651.0399999991</v>
      </c>
      <c r="V38" s="153"/>
      <c r="W38" s="153"/>
    </row>
    <row r="39" spans="1:24" ht="59.25" customHeight="1" x14ac:dyDescent="0.25">
      <c r="A39" s="122">
        <v>18</v>
      </c>
      <c r="B39" s="123" t="s">
        <v>29</v>
      </c>
      <c r="C39" s="124" t="s">
        <v>98</v>
      </c>
      <c r="D39" s="124" t="s">
        <v>99</v>
      </c>
      <c r="E39" s="125">
        <v>2.5</v>
      </c>
      <c r="F39" s="125">
        <v>0</v>
      </c>
      <c r="G39" s="125">
        <v>10914527</v>
      </c>
      <c r="H39" s="127" t="s">
        <v>32</v>
      </c>
      <c r="I39" s="131">
        <v>10914527</v>
      </c>
      <c r="J39" s="125">
        <v>0</v>
      </c>
      <c r="K39" s="122" t="s">
        <v>82</v>
      </c>
      <c r="L39" s="129" t="s">
        <v>71</v>
      </c>
      <c r="M39" s="139">
        <v>43451</v>
      </c>
      <c r="N39" s="122" t="s">
        <v>35</v>
      </c>
      <c r="O39" s="131">
        <v>10898570.85</v>
      </c>
      <c r="P39" s="132">
        <v>43476</v>
      </c>
      <c r="Q39" s="133">
        <v>1</v>
      </c>
      <c r="R39" s="122" t="s">
        <v>36</v>
      </c>
      <c r="S39" s="134" t="s">
        <v>163</v>
      </c>
      <c r="T39" s="135">
        <v>8713600</v>
      </c>
      <c r="U39" s="136">
        <f>O39-T39</f>
        <v>2184970.8499999996</v>
      </c>
      <c r="V39" s="133">
        <f>T39/O39</f>
        <v>0.79951767253960648</v>
      </c>
      <c r="W39" s="171"/>
    </row>
    <row r="40" spans="1:24" ht="51" x14ac:dyDescent="0.25">
      <c r="A40" s="142">
        <v>19</v>
      </c>
      <c r="B40" s="123" t="s">
        <v>89</v>
      </c>
      <c r="C40" s="143" t="s">
        <v>100</v>
      </c>
      <c r="D40" s="124" t="s">
        <v>101</v>
      </c>
      <c r="E40" s="125">
        <v>1.7450000000000001</v>
      </c>
      <c r="F40" s="125">
        <v>0</v>
      </c>
      <c r="G40" s="126">
        <v>5485627</v>
      </c>
      <c r="H40" s="127" t="s">
        <v>32</v>
      </c>
      <c r="I40" s="128">
        <v>5485627</v>
      </c>
      <c r="J40" s="126">
        <v>0</v>
      </c>
      <c r="K40" s="142" t="s">
        <v>82</v>
      </c>
      <c r="L40" s="145" t="s">
        <v>71</v>
      </c>
      <c r="M40" s="146">
        <v>43451</v>
      </c>
      <c r="N40" s="142" t="s">
        <v>102</v>
      </c>
      <c r="O40" s="147">
        <v>11540094.6</v>
      </c>
      <c r="P40" s="161">
        <v>43480</v>
      </c>
      <c r="Q40" s="133">
        <v>1</v>
      </c>
      <c r="R40" s="142" t="s">
        <v>103</v>
      </c>
      <c r="S40" s="145" t="s">
        <v>163</v>
      </c>
      <c r="T40" s="149">
        <v>4182910</v>
      </c>
      <c r="U40" s="150">
        <f>O40-T40</f>
        <v>7357184.5999999996</v>
      </c>
      <c r="V40" s="169">
        <f>T40/O40</f>
        <v>0.3624675659071287</v>
      </c>
      <c r="W40" s="122"/>
      <c r="X40" s="118"/>
    </row>
    <row r="41" spans="1:24" ht="38.25" customHeight="1" x14ac:dyDescent="0.25">
      <c r="A41" s="142"/>
      <c r="B41" s="123" t="s">
        <v>104</v>
      </c>
      <c r="C41" s="143"/>
      <c r="D41" s="124" t="s">
        <v>105</v>
      </c>
      <c r="E41" s="125">
        <v>2.0499999999999998</v>
      </c>
      <c r="F41" s="125">
        <v>0</v>
      </c>
      <c r="G41" s="126">
        <v>5460039</v>
      </c>
      <c r="H41" s="127" t="s">
        <v>32</v>
      </c>
      <c r="I41" s="128">
        <v>5460039</v>
      </c>
      <c r="J41" s="126">
        <v>0</v>
      </c>
      <c r="K41" s="142"/>
      <c r="L41" s="145"/>
      <c r="M41" s="146"/>
      <c r="N41" s="142"/>
      <c r="O41" s="147"/>
      <c r="P41" s="161"/>
      <c r="Q41" s="133">
        <v>0.95</v>
      </c>
      <c r="R41" s="142"/>
      <c r="S41" s="172"/>
      <c r="T41" s="149"/>
      <c r="U41" s="152"/>
      <c r="V41" s="142"/>
      <c r="W41" s="122"/>
      <c r="X41" s="118"/>
    </row>
    <row r="42" spans="1:24" ht="63.75" x14ac:dyDescent="0.25">
      <c r="A42" s="142"/>
      <c r="B42" s="123" t="s">
        <v>89</v>
      </c>
      <c r="C42" s="143"/>
      <c r="D42" s="124" t="s">
        <v>106</v>
      </c>
      <c r="E42" s="162">
        <v>0.315</v>
      </c>
      <c r="F42" s="125">
        <v>0</v>
      </c>
      <c r="G42" s="126">
        <v>629125</v>
      </c>
      <c r="H42" s="127" t="s">
        <v>32</v>
      </c>
      <c r="I42" s="128">
        <v>629125</v>
      </c>
      <c r="J42" s="126">
        <v>0</v>
      </c>
      <c r="K42" s="142"/>
      <c r="L42" s="145"/>
      <c r="M42" s="146"/>
      <c r="N42" s="142"/>
      <c r="O42" s="147"/>
      <c r="P42" s="161"/>
      <c r="Q42" s="133">
        <v>1</v>
      </c>
      <c r="R42" s="142"/>
      <c r="S42" s="172"/>
      <c r="T42" s="149"/>
      <c r="U42" s="152"/>
      <c r="V42" s="142"/>
      <c r="W42" s="122"/>
      <c r="X42" s="118"/>
    </row>
    <row r="43" spans="1:24" x14ac:dyDescent="0.25">
      <c r="A43" s="153"/>
      <c r="B43" s="154"/>
      <c r="C43" s="158"/>
      <c r="D43" s="158" t="s">
        <v>68</v>
      </c>
      <c r="E43" s="163">
        <f>SUM(E40:E42)</f>
        <v>4.1100000000000003</v>
      </c>
      <c r="F43" s="156">
        <f>SUM(F40:F42)</f>
        <v>0</v>
      </c>
      <c r="G43" s="156">
        <f>SUM(G40:G42)</f>
        <v>11574791</v>
      </c>
      <c r="H43" s="163"/>
      <c r="I43" s="157">
        <f>SUM(I40:I42)</f>
        <v>11574791</v>
      </c>
      <c r="J43" s="156">
        <v>0</v>
      </c>
      <c r="K43" s="153"/>
      <c r="L43" s="158"/>
      <c r="M43" s="139"/>
      <c r="N43" s="122"/>
      <c r="O43" s="164">
        <f>SUM(O40:O42)</f>
        <v>11540094.6</v>
      </c>
      <c r="P43" s="159"/>
      <c r="Q43" s="153"/>
      <c r="R43" s="153"/>
      <c r="S43" s="153"/>
      <c r="T43" s="164">
        <f>SUM(T40:T42)</f>
        <v>4182910</v>
      </c>
      <c r="U43" s="160">
        <f>SUM(U40:U42)</f>
        <v>7357184.5999999996</v>
      </c>
      <c r="V43" s="153"/>
      <c r="W43" s="153"/>
    </row>
    <row r="44" spans="1:24" ht="51" x14ac:dyDescent="0.25">
      <c r="A44" s="142">
        <v>20</v>
      </c>
      <c r="B44" s="123" t="s">
        <v>52</v>
      </c>
      <c r="C44" s="143" t="s">
        <v>107</v>
      </c>
      <c r="D44" s="124" t="s">
        <v>108</v>
      </c>
      <c r="E44" s="125">
        <v>3.1</v>
      </c>
      <c r="F44" s="125">
        <v>0</v>
      </c>
      <c r="G44" s="126">
        <v>7690358</v>
      </c>
      <c r="H44" s="127" t="s">
        <v>32</v>
      </c>
      <c r="I44" s="128">
        <v>7690358</v>
      </c>
      <c r="J44" s="127">
        <v>0</v>
      </c>
      <c r="K44" s="142" t="s">
        <v>82</v>
      </c>
      <c r="L44" s="145" t="s">
        <v>78</v>
      </c>
      <c r="M44" s="146">
        <v>43451</v>
      </c>
      <c r="N44" s="161" t="s">
        <v>44</v>
      </c>
      <c r="O44" s="147">
        <v>11023707.800000001</v>
      </c>
      <c r="P44" s="161">
        <v>43476</v>
      </c>
      <c r="Q44" s="133">
        <v>1</v>
      </c>
      <c r="R44" s="142" t="s">
        <v>36</v>
      </c>
      <c r="S44" s="142" t="s">
        <v>163</v>
      </c>
      <c r="T44" s="149">
        <v>9546000</v>
      </c>
      <c r="U44" s="150">
        <f>O44-T44</f>
        <v>1477707.8000000007</v>
      </c>
      <c r="V44" s="169">
        <f>T44/O44</f>
        <v>0.86595183518924546</v>
      </c>
      <c r="W44" s="129"/>
      <c r="X44" s="118"/>
    </row>
    <row r="45" spans="1:24" ht="51" x14ac:dyDescent="0.25">
      <c r="A45" s="142"/>
      <c r="B45" s="123" t="s">
        <v>66</v>
      </c>
      <c r="C45" s="143"/>
      <c r="D45" s="124" t="s">
        <v>109</v>
      </c>
      <c r="E45" s="125">
        <v>1.5</v>
      </c>
      <c r="F45" s="125">
        <v>0</v>
      </c>
      <c r="G45" s="126">
        <v>3337718</v>
      </c>
      <c r="H45" s="127" t="s">
        <v>32</v>
      </c>
      <c r="I45" s="128">
        <v>3337718</v>
      </c>
      <c r="J45" s="127">
        <v>0</v>
      </c>
      <c r="K45" s="142"/>
      <c r="L45" s="145"/>
      <c r="M45" s="146"/>
      <c r="N45" s="142"/>
      <c r="O45" s="147"/>
      <c r="P45" s="161"/>
      <c r="Q45" s="133">
        <v>1</v>
      </c>
      <c r="R45" s="142"/>
      <c r="S45" s="142"/>
      <c r="T45" s="149"/>
      <c r="U45" s="152"/>
      <c r="V45" s="142"/>
      <c r="W45" s="122"/>
      <c r="X45" s="118"/>
    </row>
    <row r="46" spans="1:24" x14ac:dyDescent="0.25">
      <c r="A46" s="153"/>
      <c r="B46" s="173"/>
      <c r="C46" s="158"/>
      <c r="D46" s="158" t="s">
        <v>68</v>
      </c>
      <c r="E46" s="163">
        <f>SUM(E44:E45)</f>
        <v>4.5999999999999996</v>
      </c>
      <c r="F46" s="163">
        <f>SUM(F44:F45)</f>
        <v>0</v>
      </c>
      <c r="G46" s="156">
        <f>SUM(G44:G45)</f>
        <v>11028076</v>
      </c>
      <c r="H46" s="127" t="s">
        <v>32</v>
      </c>
      <c r="I46" s="157">
        <f>SUM(I44:I45)</f>
        <v>11028076</v>
      </c>
      <c r="J46" s="127">
        <v>0</v>
      </c>
      <c r="K46" s="153"/>
      <c r="L46" s="158"/>
      <c r="M46" s="158"/>
      <c r="N46" s="122"/>
      <c r="O46" s="164">
        <f>SUM(O44:O45)</f>
        <v>11023707.800000001</v>
      </c>
      <c r="P46" s="159"/>
      <c r="Q46" s="153"/>
      <c r="R46" s="153"/>
      <c r="S46" s="153"/>
      <c r="T46" s="157">
        <f>SUM(T44)</f>
        <v>9546000</v>
      </c>
      <c r="U46" s="165">
        <f>SUM(U44)</f>
        <v>1477707.8000000007</v>
      </c>
      <c r="V46" s="153"/>
      <c r="W46" s="153"/>
    </row>
    <row r="47" spans="1:24" ht="51" x14ac:dyDescent="0.25">
      <c r="A47" s="174">
        <v>21</v>
      </c>
      <c r="B47" s="175" t="s">
        <v>92</v>
      </c>
      <c r="C47" s="176" t="s">
        <v>110</v>
      </c>
      <c r="D47" s="177" t="s">
        <v>111</v>
      </c>
      <c r="E47" s="178">
        <v>1.1339999999999999</v>
      </c>
      <c r="F47" s="179">
        <v>0</v>
      </c>
      <c r="G47" s="180">
        <v>7494679</v>
      </c>
      <c r="H47" s="181" t="s">
        <v>32</v>
      </c>
      <c r="I47" s="128">
        <v>7494679</v>
      </c>
      <c r="J47" s="72">
        <v>0</v>
      </c>
      <c r="K47" s="182">
        <v>43444</v>
      </c>
      <c r="L47" s="183" t="s">
        <v>47</v>
      </c>
      <c r="M47" s="184">
        <v>43614</v>
      </c>
      <c r="N47" s="184">
        <v>43641</v>
      </c>
      <c r="O47" s="185">
        <v>21462107.66</v>
      </c>
      <c r="P47" s="186">
        <v>43647</v>
      </c>
      <c r="Q47" s="187">
        <v>0.55000000000000004</v>
      </c>
      <c r="R47" s="184">
        <v>44012</v>
      </c>
      <c r="S47" s="73" t="s">
        <v>32</v>
      </c>
      <c r="T47" s="188">
        <v>0</v>
      </c>
      <c r="U47" s="189">
        <f>O47-T47</f>
        <v>21462107.66</v>
      </c>
      <c r="V47" s="190">
        <v>0</v>
      </c>
      <c r="W47" s="183" t="s">
        <v>32</v>
      </c>
    </row>
    <row r="48" spans="1:24" ht="51" x14ac:dyDescent="0.25">
      <c r="A48" s="174"/>
      <c r="B48" s="175" t="s">
        <v>92</v>
      </c>
      <c r="C48" s="176"/>
      <c r="D48" s="177" t="s">
        <v>113</v>
      </c>
      <c r="E48" s="178">
        <v>0.54</v>
      </c>
      <c r="F48" s="179">
        <v>0</v>
      </c>
      <c r="G48" s="180">
        <v>3918117</v>
      </c>
      <c r="H48" s="181" t="s">
        <v>32</v>
      </c>
      <c r="I48" s="128">
        <v>3918117</v>
      </c>
      <c r="J48" s="72">
        <v>0</v>
      </c>
      <c r="K48" s="183"/>
      <c r="L48" s="183"/>
      <c r="M48" s="191"/>
      <c r="N48" s="184"/>
      <c r="O48" s="185"/>
      <c r="P48" s="182"/>
      <c r="Q48" s="187">
        <v>1</v>
      </c>
      <c r="R48" s="191"/>
      <c r="S48" s="73" t="s">
        <v>32</v>
      </c>
      <c r="T48" s="188"/>
      <c r="U48" s="192"/>
      <c r="V48" s="191"/>
      <c r="W48" s="183"/>
    </row>
    <row r="49" spans="1:24" ht="51" x14ac:dyDescent="0.25">
      <c r="A49" s="174"/>
      <c r="B49" s="193" t="s">
        <v>40</v>
      </c>
      <c r="C49" s="176"/>
      <c r="D49" s="177" t="s">
        <v>114</v>
      </c>
      <c r="E49" s="178">
        <v>1.17</v>
      </c>
      <c r="F49" s="179">
        <v>4</v>
      </c>
      <c r="G49" s="180">
        <v>10243662</v>
      </c>
      <c r="H49" s="181" t="s">
        <v>32</v>
      </c>
      <c r="I49" s="128">
        <v>10243662</v>
      </c>
      <c r="J49" s="72">
        <v>440524</v>
      </c>
      <c r="K49" s="183"/>
      <c r="L49" s="183"/>
      <c r="M49" s="191"/>
      <c r="N49" s="184"/>
      <c r="O49" s="185"/>
      <c r="P49" s="182"/>
      <c r="Q49" s="187">
        <v>0.6</v>
      </c>
      <c r="R49" s="191"/>
      <c r="S49" s="73" t="s">
        <v>32</v>
      </c>
      <c r="T49" s="188"/>
      <c r="U49" s="192"/>
      <c r="V49" s="191"/>
      <c r="W49" s="183"/>
    </row>
    <row r="50" spans="1:24" x14ac:dyDescent="0.25">
      <c r="A50" s="194"/>
      <c r="B50" s="195"/>
      <c r="C50" s="196"/>
      <c r="D50" s="197" t="s">
        <v>68</v>
      </c>
      <c r="E50" s="198">
        <f>SUM(E47:E49)</f>
        <v>2.8439999999999999</v>
      </c>
      <c r="F50" s="199">
        <f>SUM(F47:F49)</f>
        <v>4</v>
      </c>
      <c r="G50" s="199">
        <f>SUM(G47:G49)</f>
        <v>21656458</v>
      </c>
      <c r="H50" s="72"/>
      <c r="I50" s="199">
        <f>SUM(I47:I49)</f>
        <v>21656458</v>
      </c>
      <c r="J50" s="199">
        <f>SUM(J47:J49)</f>
        <v>440524</v>
      </c>
      <c r="K50" s="73"/>
      <c r="L50" s="73"/>
      <c r="M50" s="73"/>
      <c r="N50" s="73"/>
      <c r="O50" s="199">
        <f>SUM(O47:O49)</f>
        <v>21462107.66</v>
      </c>
      <c r="P50" s="74"/>
      <c r="Q50" s="73"/>
      <c r="R50" s="73"/>
      <c r="S50" s="73"/>
      <c r="T50" s="157">
        <f>SUM(T47:T49)</f>
        <v>0</v>
      </c>
      <c r="U50" s="160">
        <f>SUM(U47:U49)</f>
        <v>21462107.66</v>
      </c>
      <c r="V50" s="73"/>
      <c r="W50" s="73"/>
    </row>
    <row r="51" spans="1:24" ht="63.75" x14ac:dyDescent="0.25">
      <c r="A51" s="174">
        <v>22</v>
      </c>
      <c r="B51" s="175" t="s">
        <v>58</v>
      </c>
      <c r="C51" s="176" t="s">
        <v>115</v>
      </c>
      <c r="D51" s="177" t="s">
        <v>116</v>
      </c>
      <c r="E51" s="178">
        <v>2</v>
      </c>
      <c r="F51" s="178">
        <v>0</v>
      </c>
      <c r="G51" s="180">
        <v>14753461</v>
      </c>
      <c r="H51" s="72" t="s">
        <v>32</v>
      </c>
      <c r="I51" s="128">
        <v>14753461</v>
      </c>
      <c r="J51" s="200">
        <v>241169</v>
      </c>
      <c r="K51" s="184">
        <v>43444</v>
      </c>
      <c r="L51" s="183" t="s">
        <v>117</v>
      </c>
      <c r="M51" s="184">
        <v>43614</v>
      </c>
      <c r="N51" s="184">
        <v>43641</v>
      </c>
      <c r="O51" s="185">
        <v>37666716.210000001</v>
      </c>
      <c r="P51" s="182">
        <v>43647</v>
      </c>
      <c r="Q51" s="187">
        <v>0.7</v>
      </c>
      <c r="R51" s="184">
        <v>44012</v>
      </c>
      <c r="S51" s="73" t="s">
        <v>32</v>
      </c>
      <c r="T51" s="188">
        <v>0</v>
      </c>
      <c r="U51" s="189">
        <f>O51-T51</f>
        <v>37666716.210000001</v>
      </c>
      <c r="V51" s="190">
        <v>0</v>
      </c>
      <c r="W51" s="183" t="s">
        <v>32</v>
      </c>
      <c r="X51" s="119"/>
    </row>
    <row r="52" spans="1:24" ht="51" x14ac:dyDescent="0.25">
      <c r="A52" s="174"/>
      <c r="B52" s="175" t="s">
        <v>52</v>
      </c>
      <c r="C52" s="176"/>
      <c r="D52" s="177" t="s">
        <v>118</v>
      </c>
      <c r="E52" s="178">
        <v>1.5</v>
      </c>
      <c r="F52" s="178">
        <v>4.875</v>
      </c>
      <c r="G52" s="180">
        <v>11778120</v>
      </c>
      <c r="H52" s="72" t="s">
        <v>32</v>
      </c>
      <c r="I52" s="128">
        <v>11778120</v>
      </c>
      <c r="J52" s="200">
        <v>99381</v>
      </c>
      <c r="K52" s="191"/>
      <c r="L52" s="183"/>
      <c r="M52" s="191"/>
      <c r="N52" s="184"/>
      <c r="O52" s="185"/>
      <c r="P52" s="182"/>
      <c r="Q52" s="187">
        <v>0.95</v>
      </c>
      <c r="R52" s="191"/>
      <c r="S52" s="73" t="s">
        <v>32</v>
      </c>
      <c r="T52" s="188"/>
      <c r="U52" s="192"/>
      <c r="V52" s="191"/>
      <c r="W52" s="183"/>
      <c r="X52" s="120"/>
    </row>
    <row r="53" spans="1:24" ht="63.75" x14ac:dyDescent="0.25">
      <c r="A53" s="174"/>
      <c r="B53" s="175" t="s">
        <v>52</v>
      </c>
      <c r="C53" s="176"/>
      <c r="D53" s="177" t="s">
        <v>119</v>
      </c>
      <c r="E53" s="178">
        <v>1.6</v>
      </c>
      <c r="F53" s="178">
        <v>0</v>
      </c>
      <c r="G53" s="180">
        <v>11397739</v>
      </c>
      <c r="H53" s="72" t="s">
        <v>32</v>
      </c>
      <c r="I53" s="128">
        <v>11397739</v>
      </c>
      <c r="J53" s="200">
        <v>0</v>
      </c>
      <c r="K53" s="191"/>
      <c r="L53" s="183"/>
      <c r="M53" s="191"/>
      <c r="N53" s="184"/>
      <c r="O53" s="185"/>
      <c r="P53" s="182"/>
      <c r="Q53" s="187">
        <v>1</v>
      </c>
      <c r="R53" s="191"/>
      <c r="S53" s="73" t="s">
        <v>32</v>
      </c>
      <c r="T53" s="188"/>
      <c r="U53" s="192"/>
      <c r="V53" s="191"/>
      <c r="W53" s="183"/>
      <c r="X53" s="120"/>
    </row>
    <row r="54" spans="1:24" x14ac:dyDescent="0.25">
      <c r="A54" s="194"/>
      <c r="B54" s="195"/>
      <c r="C54" s="196"/>
      <c r="D54" s="197" t="s">
        <v>68</v>
      </c>
      <c r="E54" s="198">
        <f>SUM(E51:E53)</f>
        <v>5.0999999999999996</v>
      </c>
      <c r="F54" s="198">
        <f>SUM(F51:F53)</f>
        <v>4.875</v>
      </c>
      <c r="G54" s="199">
        <f>SUM(G51:G53)</f>
        <v>37929320</v>
      </c>
      <c r="H54" s="72" t="s">
        <v>32</v>
      </c>
      <c r="I54" s="199">
        <f>SUM(I51:I53)</f>
        <v>37929320</v>
      </c>
      <c r="J54" s="199">
        <f>SUM(J51:J53)</f>
        <v>340550</v>
      </c>
      <c r="K54" s="73"/>
      <c r="L54" s="73"/>
      <c r="M54" s="73"/>
      <c r="N54" s="73"/>
      <c r="O54" s="199">
        <f>SUM(O51:O53)</f>
        <v>37666716.210000001</v>
      </c>
      <c r="P54" s="74"/>
      <c r="Q54" s="73"/>
      <c r="R54" s="73"/>
      <c r="S54" s="73"/>
      <c r="T54" s="157">
        <f>SUM(T51:T53)</f>
        <v>0</v>
      </c>
      <c r="U54" s="160">
        <f>SUM(U51:U53)</f>
        <v>37666716.210000001</v>
      </c>
      <c r="V54" s="73"/>
      <c r="W54" s="73"/>
    </row>
    <row r="55" spans="1:24" ht="51" x14ac:dyDescent="0.25">
      <c r="A55" s="174">
        <v>23</v>
      </c>
      <c r="B55" s="175" t="s">
        <v>92</v>
      </c>
      <c r="C55" s="176" t="s">
        <v>120</v>
      </c>
      <c r="D55" s="177" t="s">
        <v>121</v>
      </c>
      <c r="E55" s="201">
        <v>0.95499999999999996</v>
      </c>
      <c r="F55" s="201">
        <v>0.625</v>
      </c>
      <c r="G55" s="180">
        <v>6516486</v>
      </c>
      <c r="H55" s="72" t="s">
        <v>32</v>
      </c>
      <c r="I55" s="128">
        <v>6516486</v>
      </c>
      <c r="J55" s="72">
        <v>0</v>
      </c>
      <c r="K55" s="184">
        <v>43452</v>
      </c>
      <c r="L55" s="183" t="s">
        <v>47</v>
      </c>
      <c r="M55" s="184">
        <v>43572</v>
      </c>
      <c r="N55" s="184">
        <v>43597</v>
      </c>
      <c r="O55" s="188">
        <v>14146667.619999999</v>
      </c>
      <c r="P55" s="182">
        <v>43604</v>
      </c>
      <c r="Q55" s="187">
        <v>1</v>
      </c>
      <c r="R55" s="184">
        <v>43969</v>
      </c>
      <c r="S55" s="73" t="s">
        <v>32</v>
      </c>
      <c r="T55" s="188">
        <v>0</v>
      </c>
      <c r="U55" s="189">
        <f>O55-T55</f>
        <v>14146667.619999999</v>
      </c>
      <c r="V55" s="190">
        <v>0</v>
      </c>
      <c r="W55" s="183" t="s">
        <v>32</v>
      </c>
    </row>
    <row r="56" spans="1:24" ht="76.5" x14ac:dyDescent="0.25">
      <c r="A56" s="174"/>
      <c r="B56" s="175" t="s">
        <v>92</v>
      </c>
      <c r="C56" s="176"/>
      <c r="D56" s="177" t="s">
        <v>123</v>
      </c>
      <c r="E56" s="201">
        <v>1.3</v>
      </c>
      <c r="F56" s="201">
        <v>0.625</v>
      </c>
      <c r="G56" s="180">
        <v>8925069</v>
      </c>
      <c r="H56" s="72" t="s">
        <v>32</v>
      </c>
      <c r="I56" s="128">
        <v>8925069</v>
      </c>
      <c r="J56" s="72">
        <v>0</v>
      </c>
      <c r="K56" s="191"/>
      <c r="L56" s="183"/>
      <c r="M56" s="191"/>
      <c r="N56" s="191"/>
      <c r="O56" s="188"/>
      <c r="P56" s="182"/>
      <c r="Q56" s="187">
        <v>1</v>
      </c>
      <c r="R56" s="191"/>
      <c r="S56" s="73" t="s">
        <v>32</v>
      </c>
      <c r="T56" s="188"/>
      <c r="U56" s="192"/>
      <c r="V56" s="191"/>
      <c r="W56" s="183"/>
    </row>
    <row r="57" spans="1:24" x14ac:dyDescent="0.25">
      <c r="A57" s="194"/>
      <c r="B57" s="195"/>
      <c r="C57" s="196"/>
      <c r="D57" s="197" t="s">
        <v>68</v>
      </c>
      <c r="E57" s="198">
        <f>SUM(E55:E56)</f>
        <v>2.2549999999999999</v>
      </c>
      <c r="F57" s="198">
        <f>SUM(F55:F56)</f>
        <v>1.25</v>
      </c>
      <c r="G57" s="199">
        <f>SUM(G55:G56)</f>
        <v>15441555</v>
      </c>
      <c r="H57" s="72"/>
      <c r="I57" s="199">
        <f>SUM(I55:I56)</f>
        <v>15441555</v>
      </c>
      <c r="J57" s="157">
        <f>SUM(J55:J56)</f>
        <v>0</v>
      </c>
      <c r="K57" s="73"/>
      <c r="L57" s="73"/>
      <c r="M57" s="73"/>
      <c r="N57" s="73"/>
      <c r="O57" s="199">
        <f>SUM(O55:O56)</f>
        <v>14146667.619999999</v>
      </c>
      <c r="P57" s="74"/>
      <c r="Q57" s="73"/>
      <c r="R57" s="73"/>
      <c r="S57" s="73"/>
      <c r="T57" s="157">
        <f>SUM(T55:T56)</f>
        <v>0</v>
      </c>
      <c r="U57" s="160">
        <f>SUM(U55:U56)</f>
        <v>14146667.619999999</v>
      </c>
      <c r="V57" s="73"/>
      <c r="W57" s="73"/>
    </row>
    <row r="58" spans="1:24" ht="51" x14ac:dyDescent="0.25">
      <c r="A58" s="202">
        <v>24</v>
      </c>
      <c r="B58" s="175" t="s">
        <v>89</v>
      </c>
      <c r="C58" s="203" t="s">
        <v>124</v>
      </c>
      <c r="D58" s="177" t="s">
        <v>125</v>
      </c>
      <c r="E58" s="178">
        <v>1.0149999999999999</v>
      </c>
      <c r="F58" s="178">
        <v>0</v>
      </c>
      <c r="G58" s="180">
        <v>7385154</v>
      </c>
      <c r="H58" s="72" t="s">
        <v>32</v>
      </c>
      <c r="I58" s="128">
        <v>7385154</v>
      </c>
      <c r="J58" s="72">
        <v>293807</v>
      </c>
      <c r="K58" s="73" t="s">
        <v>126</v>
      </c>
      <c r="L58" s="204" t="s">
        <v>127</v>
      </c>
      <c r="M58" s="205" t="s">
        <v>162</v>
      </c>
      <c r="N58" s="73" t="s">
        <v>128</v>
      </c>
      <c r="O58" s="72">
        <v>7248471.7199999997</v>
      </c>
      <c r="P58" s="74" t="s">
        <v>32</v>
      </c>
      <c r="Q58" s="187">
        <v>1</v>
      </c>
      <c r="R58" s="73" t="s">
        <v>129</v>
      </c>
      <c r="S58" s="73" t="s">
        <v>32</v>
      </c>
      <c r="T58" s="72">
        <v>0</v>
      </c>
      <c r="U58" s="206">
        <f>O58-T58</f>
        <v>7248471.7199999997</v>
      </c>
      <c r="V58" s="187">
        <v>0</v>
      </c>
      <c r="W58" s="73" t="s">
        <v>32</v>
      </c>
    </row>
    <row r="59" spans="1:24" ht="45" x14ac:dyDescent="0.25">
      <c r="A59" s="202">
        <v>25</v>
      </c>
      <c r="B59" s="175" t="s">
        <v>92</v>
      </c>
      <c r="C59" s="203" t="s">
        <v>130</v>
      </c>
      <c r="D59" s="177" t="s">
        <v>131</v>
      </c>
      <c r="E59" s="178">
        <v>1.2</v>
      </c>
      <c r="F59" s="178">
        <v>0</v>
      </c>
      <c r="G59" s="180">
        <v>8209287</v>
      </c>
      <c r="H59" s="72" t="s">
        <v>32</v>
      </c>
      <c r="I59" s="128">
        <v>8209287</v>
      </c>
      <c r="J59" s="72">
        <v>0</v>
      </c>
      <c r="K59" s="73" t="s">
        <v>126</v>
      </c>
      <c r="L59" s="204" t="s">
        <v>47</v>
      </c>
      <c r="M59" s="205" t="s">
        <v>162</v>
      </c>
      <c r="N59" s="73" t="s">
        <v>128</v>
      </c>
      <c r="O59" s="72">
        <v>8025248</v>
      </c>
      <c r="P59" s="74" t="s">
        <v>32</v>
      </c>
      <c r="Q59" s="187">
        <v>1</v>
      </c>
      <c r="R59" s="73" t="s">
        <v>129</v>
      </c>
      <c r="S59" s="73" t="s">
        <v>32</v>
      </c>
      <c r="T59" s="72">
        <v>5000000</v>
      </c>
      <c r="U59" s="206">
        <f>O59-T59</f>
        <v>3025248</v>
      </c>
      <c r="V59" s="207">
        <f>T59/O59</f>
        <v>0.62303370562504734</v>
      </c>
      <c r="W59" s="208" t="s">
        <v>37</v>
      </c>
    </row>
    <row r="60" spans="1:24" ht="51" x14ac:dyDescent="0.25">
      <c r="A60" s="233">
        <v>26</v>
      </c>
      <c r="B60" s="218" t="s">
        <v>29</v>
      </c>
      <c r="C60" s="219" t="s">
        <v>132</v>
      </c>
      <c r="D60" s="220" t="s">
        <v>133</v>
      </c>
      <c r="E60" s="221">
        <v>1</v>
      </c>
      <c r="F60" s="221">
        <v>0.6</v>
      </c>
      <c r="G60" s="222">
        <v>6840437</v>
      </c>
      <c r="H60" s="223">
        <f>I60-G60</f>
        <v>754135</v>
      </c>
      <c r="I60" s="224">
        <v>7594572</v>
      </c>
      <c r="J60" s="225">
        <v>0</v>
      </c>
      <c r="K60" s="226" t="s">
        <v>126</v>
      </c>
      <c r="L60" s="227" t="s">
        <v>165</v>
      </c>
      <c r="M60" s="228" t="s">
        <v>166</v>
      </c>
      <c r="N60" s="228" t="s">
        <v>167</v>
      </c>
      <c r="O60" s="229">
        <v>7162041.25</v>
      </c>
      <c r="P60" s="230">
        <v>43739</v>
      </c>
      <c r="Q60" s="231">
        <v>0.3</v>
      </c>
      <c r="R60" s="230">
        <v>44134</v>
      </c>
      <c r="S60" s="226" t="s">
        <v>32</v>
      </c>
      <c r="T60" s="225">
        <v>0</v>
      </c>
      <c r="U60" s="232">
        <v>0</v>
      </c>
      <c r="V60" s="231">
        <v>0</v>
      </c>
      <c r="W60" s="227"/>
    </row>
    <row r="61" spans="1:24" ht="45" x14ac:dyDescent="0.25">
      <c r="A61" s="202">
        <v>27</v>
      </c>
      <c r="B61" s="175" t="s">
        <v>29</v>
      </c>
      <c r="C61" s="203" t="s">
        <v>134</v>
      </c>
      <c r="D61" s="177" t="s">
        <v>135</v>
      </c>
      <c r="E61" s="178">
        <v>1</v>
      </c>
      <c r="F61" s="178">
        <v>0</v>
      </c>
      <c r="G61" s="180">
        <v>7351203</v>
      </c>
      <c r="H61" s="72" t="s">
        <v>32</v>
      </c>
      <c r="I61" s="128">
        <v>7351203</v>
      </c>
      <c r="J61" s="72">
        <v>1734389.74</v>
      </c>
      <c r="K61" s="73" t="s">
        <v>126</v>
      </c>
      <c r="L61" s="204" t="s">
        <v>127</v>
      </c>
      <c r="M61" s="205" t="s">
        <v>161</v>
      </c>
      <c r="N61" s="73" t="s">
        <v>128</v>
      </c>
      <c r="O61" s="72">
        <v>6851673.9400000004</v>
      </c>
      <c r="P61" s="74">
        <v>43552</v>
      </c>
      <c r="Q61" s="187">
        <v>0.5</v>
      </c>
      <c r="R61" s="73" t="s">
        <v>129</v>
      </c>
      <c r="S61" s="74">
        <v>43917</v>
      </c>
      <c r="T61" s="72">
        <v>0</v>
      </c>
      <c r="U61" s="206">
        <f>O61-T61</f>
        <v>6851673.9400000004</v>
      </c>
      <c r="V61" s="187">
        <v>0</v>
      </c>
      <c r="W61" s="73" t="s">
        <v>32</v>
      </c>
    </row>
    <row r="62" spans="1:24" ht="38.25" x14ac:dyDescent="0.25">
      <c r="A62" s="174">
        <v>28</v>
      </c>
      <c r="B62" s="175" t="s">
        <v>40</v>
      </c>
      <c r="C62" s="176" t="s">
        <v>136</v>
      </c>
      <c r="D62" s="177" t="s">
        <v>137</v>
      </c>
      <c r="E62" s="178">
        <v>1.2769999999999999</v>
      </c>
      <c r="F62" s="178">
        <v>4.5</v>
      </c>
      <c r="G62" s="180">
        <v>9347740</v>
      </c>
      <c r="H62" s="72" t="s">
        <v>32</v>
      </c>
      <c r="I62" s="128">
        <v>9347740</v>
      </c>
      <c r="J62" s="72">
        <v>701522</v>
      </c>
      <c r="K62" s="191" t="s">
        <v>126</v>
      </c>
      <c r="L62" s="183" t="s">
        <v>138</v>
      </c>
      <c r="M62" s="184">
        <v>43572</v>
      </c>
      <c r="N62" s="209">
        <v>43597</v>
      </c>
      <c r="O62" s="188">
        <v>17744844.68</v>
      </c>
      <c r="P62" s="182">
        <v>43604</v>
      </c>
      <c r="Q62" s="187">
        <v>0.93</v>
      </c>
      <c r="R62" s="184">
        <v>43969</v>
      </c>
      <c r="S62" s="73" t="s">
        <v>32</v>
      </c>
      <c r="T62" s="188">
        <v>0</v>
      </c>
      <c r="U62" s="189">
        <f>O62-T62</f>
        <v>17744844.68</v>
      </c>
      <c r="V62" s="190">
        <v>0</v>
      </c>
      <c r="W62" s="183" t="s">
        <v>32</v>
      </c>
    </row>
    <row r="63" spans="1:24" ht="51" x14ac:dyDescent="0.25">
      <c r="A63" s="174"/>
      <c r="B63" s="175" t="s">
        <v>40</v>
      </c>
      <c r="C63" s="176"/>
      <c r="D63" s="177" t="s">
        <v>139</v>
      </c>
      <c r="E63" s="178">
        <v>1.21</v>
      </c>
      <c r="F63" s="178">
        <v>4.7</v>
      </c>
      <c r="G63" s="180">
        <v>9388821</v>
      </c>
      <c r="H63" s="72" t="s">
        <v>32</v>
      </c>
      <c r="I63" s="128">
        <v>9388821</v>
      </c>
      <c r="J63" s="72">
        <v>314752</v>
      </c>
      <c r="K63" s="191"/>
      <c r="L63" s="183"/>
      <c r="M63" s="191"/>
      <c r="N63" s="210"/>
      <c r="O63" s="188"/>
      <c r="P63" s="182"/>
      <c r="Q63" s="187">
        <v>0.97</v>
      </c>
      <c r="R63" s="191"/>
      <c r="S63" s="73" t="s">
        <v>32</v>
      </c>
      <c r="T63" s="188"/>
      <c r="U63" s="192"/>
      <c r="V63" s="191"/>
      <c r="W63" s="183"/>
    </row>
    <row r="64" spans="1:24" x14ac:dyDescent="0.25">
      <c r="A64" s="194"/>
      <c r="B64" s="195"/>
      <c r="C64" s="196"/>
      <c r="D64" s="197" t="s">
        <v>68</v>
      </c>
      <c r="E64" s="198">
        <f>SUM(E62:E63)</f>
        <v>2.4870000000000001</v>
      </c>
      <c r="F64" s="199">
        <f>SUM(F62:F63)</f>
        <v>9.1999999999999993</v>
      </c>
      <c r="G64" s="199">
        <f>SUM(G62:G63)</f>
        <v>18736561</v>
      </c>
      <c r="H64" s="72"/>
      <c r="I64" s="199">
        <f>SUM(I62:I63)</f>
        <v>18736561</v>
      </c>
      <c r="J64" s="199">
        <f>SUM(J62:J63)</f>
        <v>1016274</v>
      </c>
      <c r="K64" s="73"/>
      <c r="L64" s="73"/>
      <c r="M64" s="73"/>
      <c r="N64" s="73"/>
      <c r="O64" s="199">
        <f>SUM(O62:O63)</f>
        <v>17744844.68</v>
      </c>
      <c r="P64" s="74"/>
      <c r="Q64" s="73"/>
      <c r="R64" s="73"/>
      <c r="S64" s="73"/>
      <c r="T64" s="157">
        <f>SUM(T62:T63)</f>
        <v>0</v>
      </c>
      <c r="U64" s="160">
        <f>SUM(U62:U63)</f>
        <v>17744844.68</v>
      </c>
      <c r="V64" s="73"/>
      <c r="W64" s="73"/>
    </row>
    <row r="65" spans="1:23" ht="51" customHeight="1" x14ac:dyDescent="0.25">
      <c r="A65" s="174">
        <v>29</v>
      </c>
      <c r="B65" s="175" t="s">
        <v>40</v>
      </c>
      <c r="C65" s="176" t="s">
        <v>140</v>
      </c>
      <c r="D65" s="177" t="s">
        <v>141</v>
      </c>
      <c r="E65" s="178">
        <v>0.56000000000000005</v>
      </c>
      <c r="F65" s="178">
        <v>1</v>
      </c>
      <c r="G65" s="180">
        <v>3964150</v>
      </c>
      <c r="H65" s="72" t="s">
        <v>32</v>
      </c>
      <c r="I65" s="128">
        <v>3964150</v>
      </c>
      <c r="J65" s="72">
        <v>0</v>
      </c>
      <c r="K65" s="191" t="s">
        <v>142</v>
      </c>
      <c r="L65" s="191" t="s">
        <v>32</v>
      </c>
      <c r="M65" s="191" t="s">
        <v>32</v>
      </c>
      <c r="N65" s="191" t="s">
        <v>32</v>
      </c>
      <c r="O65" s="188">
        <v>0</v>
      </c>
      <c r="P65" s="211" t="s">
        <v>163</v>
      </c>
      <c r="Q65" s="73" t="s">
        <v>32</v>
      </c>
      <c r="R65" s="210" t="s">
        <v>163</v>
      </c>
      <c r="S65" s="73" t="s">
        <v>32</v>
      </c>
      <c r="T65" s="72">
        <v>0</v>
      </c>
      <c r="U65" s="206">
        <v>0</v>
      </c>
      <c r="V65" s="205" t="s">
        <v>163</v>
      </c>
      <c r="W65" s="211" t="s">
        <v>164</v>
      </c>
    </row>
    <row r="66" spans="1:23" ht="51" x14ac:dyDescent="0.25">
      <c r="A66" s="174"/>
      <c r="B66" s="175" t="s">
        <v>29</v>
      </c>
      <c r="C66" s="176"/>
      <c r="D66" s="177" t="s">
        <v>143</v>
      </c>
      <c r="E66" s="178">
        <v>1.24</v>
      </c>
      <c r="F66" s="178">
        <v>0.6</v>
      </c>
      <c r="G66" s="180">
        <v>8905431</v>
      </c>
      <c r="H66" s="72" t="s">
        <v>32</v>
      </c>
      <c r="I66" s="128">
        <v>8905431</v>
      </c>
      <c r="J66" s="72">
        <v>114103</v>
      </c>
      <c r="K66" s="191"/>
      <c r="L66" s="191"/>
      <c r="M66" s="191"/>
      <c r="N66" s="191"/>
      <c r="O66" s="188"/>
      <c r="P66" s="182"/>
      <c r="Q66" s="73" t="s">
        <v>32</v>
      </c>
      <c r="R66" s="191"/>
      <c r="S66" s="73" t="s">
        <v>32</v>
      </c>
      <c r="T66" s="72">
        <v>0</v>
      </c>
      <c r="U66" s="206">
        <v>0</v>
      </c>
      <c r="V66" s="205" t="s">
        <v>163</v>
      </c>
      <c r="W66" s="182"/>
    </row>
    <row r="67" spans="1:23" ht="38.25" x14ac:dyDescent="0.25">
      <c r="A67" s="174"/>
      <c r="B67" s="175" t="s">
        <v>29</v>
      </c>
      <c r="C67" s="176"/>
      <c r="D67" s="177" t="s">
        <v>144</v>
      </c>
      <c r="E67" s="178">
        <v>2.16</v>
      </c>
      <c r="F67" s="178">
        <v>0</v>
      </c>
      <c r="G67" s="180">
        <v>16861114</v>
      </c>
      <c r="H67" s="72" t="s">
        <v>32</v>
      </c>
      <c r="I67" s="128">
        <v>16861114</v>
      </c>
      <c r="J67" s="72">
        <v>336735</v>
      </c>
      <c r="K67" s="191"/>
      <c r="L67" s="191"/>
      <c r="M67" s="191"/>
      <c r="N67" s="191"/>
      <c r="O67" s="188"/>
      <c r="P67" s="182"/>
      <c r="Q67" s="73" t="s">
        <v>32</v>
      </c>
      <c r="R67" s="191"/>
      <c r="S67" s="73" t="s">
        <v>32</v>
      </c>
      <c r="T67" s="72">
        <v>0</v>
      </c>
      <c r="U67" s="206">
        <v>0</v>
      </c>
      <c r="V67" s="73" t="s">
        <v>32</v>
      </c>
      <c r="W67" s="182"/>
    </row>
    <row r="68" spans="1:23" ht="63.75" x14ac:dyDescent="0.25">
      <c r="A68" s="174"/>
      <c r="B68" s="175" t="s">
        <v>104</v>
      </c>
      <c r="C68" s="176"/>
      <c r="D68" s="177" t="s">
        <v>145</v>
      </c>
      <c r="E68" s="178">
        <v>2</v>
      </c>
      <c r="F68" s="178">
        <v>0</v>
      </c>
      <c r="G68" s="180">
        <v>21799737</v>
      </c>
      <c r="H68" s="72" t="s">
        <v>32</v>
      </c>
      <c r="I68" s="128">
        <v>21799737</v>
      </c>
      <c r="J68" s="72">
        <v>0</v>
      </c>
      <c r="K68" s="191"/>
      <c r="L68" s="191"/>
      <c r="M68" s="191"/>
      <c r="N68" s="191"/>
      <c r="O68" s="188"/>
      <c r="P68" s="182"/>
      <c r="Q68" s="73" t="s">
        <v>32</v>
      </c>
      <c r="R68" s="191"/>
      <c r="S68" s="73" t="s">
        <v>32</v>
      </c>
      <c r="T68" s="72">
        <v>0</v>
      </c>
      <c r="U68" s="206">
        <v>0</v>
      </c>
      <c r="V68" s="73" t="s">
        <v>32</v>
      </c>
      <c r="W68" s="182"/>
    </row>
    <row r="69" spans="1:23" ht="51" x14ac:dyDescent="0.25">
      <c r="A69" s="174"/>
      <c r="B69" s="175" t="s">
        <v>89</v>
      </c>
      <c r="C69" s="176"/>
      <c r="D69" s="177" t="s">
        <v>146</v>
      </c>
      <c r="E69" s="178">
        <v>1.9</v>
      </c>
      <c r="F69" s="178">
        <v>5.2</v>
      </c>
      <c r="G69" s="180">
        <v>18347599</v>
      </c>
      <c r="H69" s="72" t="s">
        <v>32</v>
      </c>
      <c r="I69" s="128">
        <v>18347599</v>
      </c>
      <c r="J69" s="72">
        <v>170989</v>
      </c>
      <c r="K69" s="191"/>
      <c r="L69" s="191"/>
      <c r="M69" s="191"/>
      <c r="N69" s="191"/>
      <c r="O69" s="188"/>
      <c r="P69" s="182"/>
      <c r="Q69" s="73" t="s">
        <v>32</v>
      </c>
      <c r="R69" s="191"/>
      <c r="S69" s="73" t="s">
        <v>32</v>
      </c>
      <c r="T69" s="72">
        <v>0</v>
      </c>
      <c r="U69" s="206">
        <v>0</v>
      </c>
      <c r="V69" s="73" t="s">
        <v>32</v>
      </c>
      <c r="W69" s="182"/>
    </row>
    <row r="70" spans="1:23" x14ac:dyDescent="0.25">
      <c r="A70" s="194"/>
      <c r="B70" s="195"/>
      <c r="C70" s="196"/>
      <c r="D70" s="197" t="s">
        <v>68</v>
      </c>
      <c r="E70" s="198">
        <f>SUM(E65:E69)</f>
        <v>7.8599999999999994</v>
      </c>
      <c r="F70" s="198">
        <f>SUM(F65:F69)</f>
        <v>6.8000000000000007</v>
      </c>
      <c r="G70" s="199">
        <f>SUM(G65:G69)</f>
        <v>69878031</v>
      </c>
      <c r="H70" s="72"/>
      <c r="I70" s="199">
        <f>SUM(I65:I69)</f>
        <v>69878031</v>
      </c>
      <c r="J70" s="199">
        <f>SUM(J65:J69)</f>
        <v>621827</v>
      </c>
      <c r="K70" s="73"/>
      <c r="L70" s="73"/>
      <c r="M70" s="73"/>
      <c r="N70" s="73"/>
      <c r="O70" s="72">
        <f>SUM(O65)</f>
        <v>0</v>
      </c>
      <c r="P70" s="74"/>
      <c r="Q70" s="73"/>
      <c r="R70" s="73"/>
      <c r="S70" s="73"/>
      <c r="T70" s="157">
        <f>SUM(T65:T69)</f>
        <v>0</v>
      </c>
      <c r="U70" s="206">
        <f>SUM(U65:U69)</f>
        <v>0</v>
      </c>
      <c r="V70" s="73"/>
      <c r="W70" s="73"/>
    </row>
    <row r="71" spans="1:23" ht="63.75" x14ac:dyDescent="0.25">
      <c r="A71" s="174">
        <v>30</v>
      </c>
      <c r="B71" s="175" t="s">
        <v>89</v>
      </c>
      <c r="C71" s="176" t="s">
        <v>147</v>
      </c>
      <c r="D71" s="177" t="s">
        <v>148</v>
      </c>
      <c r="E71" s="202">
        <v>3.84</v>
      </c>
      <c r="F71" s="179">
        <v>0</v>
      </c>
      <c r="G71" s="180">
        <v>8662244</v>
      </c>
      <c r="H71" s="73" t="s">
        <v>32</v>
      </c>
      <c r="I71" s="128">
        <v>8662244</v>
      </c>
      <c r="J71" s="72">
        <v>0</v>
      </c>
      <c r="K71" s="191" t="s">
        <v>126</v>
      </c>
      <c r="L71" s="183" t="s">
        <v>149</v>
      </c>
      <c r="M71" s="184">
        <v>43614</v>
      </c>
      <c r="N71" s="184">
        <v>43641</v>
      </c>
      <c r="O71" s="185">
        <v>17543104.899999999</v>
      </c>
      <c r="P71" s="182">
        <v>43647</v>
      </c>
      <c r="Q71" s="187">
        <v>0.8</v>
      </c>
      <c r="R71" s="184">
        <v>44012</v>
      </c>
      <c r="S71" s="73" t="s">
        <v>32</v>
      </c>
      <c r="T71" s="188">
        <v>0</v>
      </c>
      <c r="U71" s="189">
        <f>O71-T71</f>
        <v>17543104.899999999</v>
      </c>
      <c r="V71" s="190">
        <v>0</v>
      </c>
      <c r="W71" s="212" t="s">
        <v>163</v>
      </c>
    </row>
    <row r="72" spans="1:23" ht="51" x14ac:dyDescent="0.25">
      <c r="A72" s="174"/>
      <c r="B72" s="175" t="s">
        <v>58</v>
      </c>
      <c r="C72" s="176"/>
      <c r="D72" s="177" t="s">
        <v>150</v>
      </c>
      <c r="E72" s="179">
        <v>1</v>
      </c>
      <c r="F72" s="179">
        <v>0</v>
      </c>
      <c r="G72" s="180">
        <v>3166810</v>
      </c>
      <c r="H72" s="73" t="s">
        <v>32</v>
      </c>
      <c r="I72" s="128">
        <v>3166810</v>
      </c>
      <c r="J72" s="72">
        <v>0</v>
      </c>
      <c r="K72" s="191"/>
      <c r="L72" s="183"/>
      <c r="M72" s="191"/>
      <c r="N72" s="191"/>
      <c r="O72" s="185"/>
      <c r="P72" s="182"/>
      <c r="Q72" s="187">
        <v>0.8</v>
      </c>
      <c r="R72" s="191"/>
      <c r="S72" s="73" t="s">
        <v>32</v>
      </c>
      <c r="T72" s="188"/>
      <c r="U72" s="192"/>
      <c r="V72" s="191"/>
      <c r="W72" s="183"/>
    </row>
    <row r="73" spans="1:23" ht="51" x14ac:dyDescent="0.25">
      <c r="A73" s="174"/>
      <c r="B73" s="175" t="s">
        <v>92</v>
      </c>
      <c r="C73" s="176"/>
      <c r="D73" s="177" t="s">
        <v>151</v>
      </c>
      <c r="E73" s="179">
        <v>3</v>
      </c>
      <c r="F73" s="179">
        <v>0</v>
      </c>
      <c r="G73" s="180">
        <v>5748320</v>
      </c>
      <c r="H73" s="73" t="s">
        <v>32</v>
      </c>
      <c r="I73" s="128">
        <v>5748320</v>
      </c>
      <c r="J73" s="72">
        <v>0</v>
      </c>
      <c r="K73" s="191"/>
      <c r="L73" s="183"/>
      <c r="M73" s="191"/>
      <c r="N73" s="191"/>
      <c r="O73" s="185"/>
      <c r="P73" s="182"/>
      <c r="Q73" s="187">
        <v>1</v>
      </c>
      <c r="R73" s="191"/>
      <c r="S73" s="73" t="s">
        <v>32</v>
      </c>
      <c r="T73" s="188"/>
      <c r="U73" s="192"/>
      <c r="V73" s="191"/>
      <c r="W73" s="183"/>
    </row>
    <row r="74" spans="1:23" x14ac:dyDescent="0.25">
      <c r="A74" s="153"/>
      <c r="B74" s="173"/>
      <c r="C74" s="213"/>
      <c r="D74" s="214" t="s">
        <v>68</v>
      </c>
      <c r="E74" s="215">
        <f>SUM(E71:E73)</f>
        <v>7.84</v>
      </c>
      <c r="F74" s="215">
        <f>SUM(F71:F73)</f>
        <v>0</v>
      </c>
      <c r="G74" s="216">
        <f>SUM(G71:G73)</f>
        <v>17577374</v>
      </c>
      <c r="H74" s="38"/>
      <c r="I74" s="216">
        <f>SUM(I71:I73)</f>
        <v>17577374</v>
      </c>
      <c r="J74" s="156">
        <f>SUM(J71:J73)</f>
        <v>0</v>
      </c>
      <c r="K74" s="38"/>
      <c r="L74" s="38"/>
      <c r="M74" s="38"/>
      <c r="N74" s="38"/>
      <c r="O74" s="216">
        <f>SUM(O71:O73)</f>
        <v>17543104.899999999</v>
      </c>
      <c r="P74" s="63"/>
      <c r="Q74" s="38"/>
      <c r="R74" s="38"/>
      <c r="S74" s="38"/>
      <c r="T74" s="157">
        <f>SUM(T71:T73)</f>
        <v>0</v>
      </c>
      <c r="U74" s="165">
        <f>SUM(U71:U73)</f>
        <v>17543104.899999999</v>
      </c>
      <c r="V74" s="38"/>
      <c r="W74" s="38"/>
    </row>
    <row r="75" spans="1:23" x14ac:dyDescent="0.25">
      <c r="A75" s="153"/>
      <c r="B75" s="173"/>
      <c r="C75" s="213"/>
      <c r="D75" s="214" t="s">
        <v>152</v>
      </c>
      <c r="E75" s="216">
        <f>E8+E9+E10+E12+E11+E13+E14+E15+E16+E19+E22+E23+E24+E25+E30+E34+E38+E39+E43+E46+E50+E54+E57+E58+E59+E60+E61+E64+E70+E74</f>
        <v>74.730000000000018</v>
      </c>
      <c r="F75" s="216">
        <f>F8+F9+F10+F12+F11+F13+F14+F15+F16+F19+F22+F23+F24+F25+F30+F34+F38+F39+F43+F46+F50+F54+F57+F58+F59+F60+F61+F64+F70+F74</f>
        <v>37.1</v>
      </c>
      <c r="G75" s="216">
        <f>G8+G9+G10+G12+G11+G13+G14+G15+G16+G19+G22+G23+G24+G25+G30+G34+G38+G39+G43+G46+G50+G54+G57+G58+G59+G60+G61+G64+G70+G74</f>
        <v>398381451</v>
      </c>
      <c r="H75" s="38"/>
      <c r="I75" s="216">
        <f>I8+I9+I10+I12+I11+I13+I14+I15+I16+I19+I22+I23+I24+I25+I30+I34+I38+I39+I43+I46+I50+I54+I57+I58+I59+I60+I61+I64+I70+I74</f>
        <v>399135586</v>
      </c>
      <c r="J75" s="216">
        <f>J8+J9+J10+J12+J11+J13+J14+J15+J16+J19+J22+J23+J24+J25+J30+J34+J38+J39+J43+J46+J50+J54+J57+J58+J59+J60+J61+J64+J70+J74</f>
        <v>5701386.7400000002</v>
      </c>
      <c r="K75" s="38"/>
      <c r="L75" s="38"/>
      <c r="M75" s="38"/>
      <c r="N75" s="38"/>
      <c r="O75" s="216">
        <f>O8+O9+O10+O12+O11+O13+O14+O15+O16+O19+O22+O23+O24+O25+O30+O34+O38+O39+O43+O46+O50+O54+O57+O58+O59+O60+O61+O64+O70+O74</f>
        <v>324502132.61000001</v>
      </c>
      <c r="P75" s="63"/>
      <c r="Q75" s="38"/>
      <c r="R75" s="38"/>
      <c r="S75" s="38"/>
      <c r="T75" s="217">
        <f>T8+T9+T10+T12+T11+T13+T14+T15+T16+T19+T22+T23+T24+T25+T30+T34+T38+T39+T43+T46+T50+T54+T57+T58+T59+T60+T61+T64+T70+T74</f>
        <v>93601385</v>
      </c>
      <c r="U75" s="165">
        <f>U8+U9+U10+U12+U11+U13+U14+U15+U16+U19+U22+U23+U24+U25+U30+U34+U38+U39+U43+U46+U50+U54+U57+U58+U59+U60+U61+U64+U70+U74</f>
        <v>223738706.35999995</v>
      </c>
      <c r="V75" s="38"/>
      <c r="W75" s="38"/>
    </row>
    <row r="76" spans="1:23" x14ac:dyDescent="0.25">
      <c r="O76" s="67"/>
    </row>
    <row r="77" spans="1:23" x14ac:dyDescent="0.25">
      <c r="O77" s="67"/>
    </row>
    <row r="78" spans="1:23" x14ac:dyDescent="0.25">
      <c r="O78" s="67"/>
    </row>
    <row r="79" spans="1:23" x14ac:dyDescent="0.25">
      <c r="O79" s="67"/>
    </row>
  </sheetData>
  <mergeCells count="192">
    <mergeCell ref="A26:A29"/>
    <mergeCell ref="C26:C29"/>
    <mergeCell ref="K26:K29"/>
    <mergeCell ref="O51:O53"/>
    <mergeCell ref="P47:P49"/>
    <mergeCell ref="P51:P53"/>
    <mergeCell ref="K44:K45"/>
    <mergeCell ref="L44:L45"/>
    <mergeCell ref="N44:N45"/>
    <mergeCell ref="M44:M45"/>
    <mergeCell ref="O44:O45"/>
    <mergeCell ref="A31:A33"/>
    <mergeCell ref="C31:C33"/>
    <mergeCell ref="K31:K33"/>
    <mergeCell ref="L31:L33"/>
    <mergeCell ref="M51:M53"/>
    <mergeCell ref="N47:N49"/>
    <mergeCell ref="N51:N53"/>
    <mergeCell ref="C47:C49"/>
    <mergeCell ref="A51:A53"/>
    <mergeCell ref="C51:C53"/>
    <mergeCell ref="C35:C37"/>
    <mergeCell ref="M35:M37"/>
    <mergeCell ref="A40:A42"/>
    <mergeCell ref="O17:O18"/>
    <mergeCell ref="A17:A18"/>
    <mergeCell ref="C17:C18"/>
    <mergeCell ref="K17:K18"/>
    <mergeCell ref="L17:L18"/>
    <mergeCell ref="N17:N18"/>
    <mergeCell ref="M17:M18"/>
    <mergeCell ref="P20:P21"/>
    <mergeCell ref="P17:P18"/>
    <mergeCell ref="A20:A21"/>
    <mergeCell ref="C20:C21"/>
    <mergeCell ref="K20:K21"/>
    <mergeCell ref="C40:C42"/>
    <mergeCell ref="K40:K42"/>
    <mergeCell ref="L40:L42"/>
    <mergeCell ref="N40:N42"/>
    <mergeCell ref="M40:M42"/>
    <mergeCell ref="O31:O33"/>
    <mergeCell ref="A35:A37"/>
    <mergeCell ref="S44:S45"/>
    <mergeCell ref="S40:S42"/>
    <mergeCell ref="A44:A45"/>
    <mergeCell ref="C44:C45"/>
    <mergeCell ref="K35:K37"/>
    <mergeCell ref="L35:L37"/>
    <mergeCell ref="N35:N37"/>
    <mergeCell ref="R31:R33"/>
    <mergeCell ref="M31:M33"/>
    <mergeCell ref="S31:S33"/>
    <mergeCell ref="P31:P33"/>
    <mergeCell ref="P35:P37"/>
    <mergeCell ref="P40:P42"/>
    <mergeCell ref="O35:O37"/>
    <mergeCell ref="O40:O42"/>
    <mergeCell ref="R40:R42"/>
    <mergeCell ref="N31:N33"/>
    <mergeCell ref="L26:L29"/>
    <mergeCell ref="N26:N29"/>
    <mergeCell ref="O26:O29"/>
    <mergeCell ref="R26:R29"/>
    <mergeCell ref="M26:M29"/>
    <mergeCell ref="M20:M21"/>
    <mergeCell ref="L20:L21"/>
    <mergeCell ref="N20:N21"/>
    <mergeCell ref="O20:O21"/>
    <mergeCell ref="R20:R21"/>
    <mergeCell ref="P26:P29"/>
    <mergeCell ref="W5:W6"/>
    <mergeCell ref="A1:W1"/>
    <mergeCell ref="A2:W2"/>
    <mergeCell ref="A5:A6"/>
    <mergeCell ref="B5:B6"/>
    <mergeCell ref="C5:C6"/>
    <mergeCell ref="D5:D6"/>
    <mergeCell ref="E5:F5"/>
    <mergeCell ref="K5:K6"/>
    <mergeCell ref="L5:L6"/>
    <mergeCell ref="N5:N6"/>
    <mergeCell ref="O5:O6"/>
    <mergeCell ref="Q5:Q6"/>
    <mergeCell ref="R5:R6"/>
    <mergeCell ref="S5:U5"/>
    <mergeCell ref="V5:V6"/>
    <mergeCell ref="G5:I5"/>
    <mergeCell ref="J5:J6"/>
    <mergeCell ref="M5:M6"/>
    <mergeCell ref="P5:P6"/>
    <mergeCell ref="T17:T18"/>
    <mergeCell ref="W65:W69"/>
    <mergeCell ref="L71:L73"/>
    <mergeCell ref="W71:W73"/>
    <mergeCell ref="M47:M49"/>
    <mergeCell ref="L51:L53"/>
    <mergeCell ref="W55:W56"/>
    <mergeCell ref="O55:O56"/>
    <mergeCell ref="W62:W63"/>
    <mergeCell ref="L62:L63"/>
    <mergeCell ref="O62:O63"/>
    <mergeCell ref="L65:L69"/>
    <mergeCell ref="M65:M69"/>
    <mergeCell ref="N65:N69"/>
    <mergeCell ref="O65:O69"/>
    <mergeCell ref="L55:L56"/>
    <mergeCell ref="L47:L49"/>
    <mergeCell ref="V62:V63"/>
    <mergeCell ref="V71:V73"/>
    <mergeCell ref="O71:O73"/>
    <mergeCell ref="S20:S21"/>
    <mergeCell ref="T20:T21"/>
    <mergeCell ref="U20:U21"/>
    <mergeCell ref="S26:S29"/>
    <mergeCell ref="T26:T29"/>
    <mergeCell ref="U26:U29"/>
    <mergeCell ref="P55:P56"/>
    <mergeCell ref="P62:P63"/>
    <mergeCell ref="P71:P73"/>
    <mergeCell ref="P65:P69"/>
    <mergeCell ref="T71:T73"/>
    <mergeCell ref="U71:U73"/>
    <mergeCell ref="R44:R45"/>
    <mergeCell ref="S35:S37"/>
    <mergeCell ref="R35:R37"/>
    <mergeCell ref="P44:P45"/>
    <mergeCell ref="T44:T45"/>
    <mergeCell ref="U44:U45"/>
    <mergeCell ref="T40:T42"/>
    <mergeCell ref="U40:U42"/>
    <mergeCell ref="T31:T33"/>
    <mergeCell ref="T35:T37"/>
    <mergeCell ref="U31:U33"/>
    <mergeCell ref="U35:U37"/>
    <mergeCell ref="R47:R49"/>
    <mergeCell ref="R51:R53"/>
    <mergeCell ref="R71:R73"/>
    <mergeCell ref="R65:R69"/>
    <mergeCell ref="A62:A63"/>
    <mergeCell ref="C62:C63"/>
    <mergeCell ref="A65:A69"/>
    <mergeCell ref="C65:C69"/>
    <mergeCell ref="A71:A73"/>
    <mergeCell ref="C71:C73"/>
    <mergeCell ref="A47:A49"/>
    <mergeCell ref="N71:N73"/>
    <mergeCell ref="M71:M73"/>
    <mergeCell ref="K51:K53"/>
    <mergeCell ref="K71:K73"/>
    <mergeCell ref="K62:K63"/>
    <mergeCell ref="K47:K49"/>
    <mergeCell ref="K65:K69"/>
    <mergeCell ref="A55:A56"/>
    <mergeCell ref="C55:C56"/>
    <mergeCell ref="K55:K56"/>
    <mergeCell ref="V17:V18"/>
    <mergeCell ref="V20:V21"/>
    <mergeCell ref="V26:V29"/>
    <mergeCell ref="X26:X29"/>
    <mergeCell ref="X31:X33"/>
    <mergeCell ref="V31:V33"/>
    <mergeCell ref="M62:M63"/>
    <mergeCell ref="N62:N63"/>
    <mergeCell ref="R62:R63"/>
    <mergeCell ref="M55:M56"/>
    <mergeCell ref="N55:N56"/>
    <mergeCell ref="R55:R56"/>
    <mergeCell ref="U17:U18"/>
    <mergeCell ref="U47:U49"/>
    <mergeCell ref="T47:T49"/>
    <mergeCell ref="T51:T53"/>
    <mergeCell ref="U51:U53"/>
    <mergeCell ref="T55:T56"/>
    <mergeCell ref="U55:U56"/>
    <mergeCell ref="U62:U63"/>
    <mergeCell ref="T62:T63"/>
    <mergeCell ref="O47:O49"/>
    <mergeCell ref="R17:R18"/>
    <mergeCell ref="S17:S18"/>
    <mergeCell ref="V35:V37"/>
    <mergeCell ref="X35:X37"/>
    <mergeCell ref="V40:V42"/>
    <mergeCell ref="X40:X42"/>
    <mergeCell ref="X44:X45"/>
    <mergeCell ref="V44:V45"/>
    <mergeCell ref="V47:V49"/>
    <mergeCell ref="V51:V53"/>
    <mergeCell ref="V55:V56"/>
    <mergeCell ref="W47:W49"/>
    <mergeCell ref="W51:W53"/>
    <mergeCell ref="X51:X53"/>
  </mergeCells>
  <pageMargins left="0.25" right="0.25" top="0.5" bottom="0.5" header="0.3" footer="0.3"/>
  <pageSetup paperSize="5" scale="60" orientation="landscape" r:id="rId1"/>
  <ignoredErrors>
    <ignoredError sqref="R4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M12" sqref="M12"/>
    </sheetView>
  </sheetViews>
  <sheetFormatPr defaultRowHeight="15" x14ac:dyDescent="0.25"/>
  <sheetData>
    <row r="1" spans="1:23" ht="19.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x14ac:dyDescent="0.25">
      <c r="A3" s="5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54" t="s">
        <v>156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79" t="s">
        <v>3</v>
      </c>
      <c r="B5" s="79" t="s">
        <v>4</v>
      </c>
      <c r="C5" s="79" t="s">
        <v>5</v>
      </c>
      <c r="D5" s="79" t="s">
        <v>6</v>
      </c>
      <c r="E5" s="83" t="s">
        <v>7</v>
      </c>
      <c r="F5" s="84"/>
      <c r="G5" s="83" t="s">
        <v>8</v>
      </c>
      <c r="H5" s="94"/>
      <c r="I5" s="84"/>
      <c r="J5" s="79" t="s">
        <v>9</v>
      </c>
      <c r="K5" s="79" t="s">
        <v>10</v>
      </c>
      <c r="L5" s="79" t="s">
        <v>11</v>
      </c>
      <c r="M5" s="95" t="s">
        <v>12</v>
      </c>
      <c r="N5" s="79" t="s">
        <v>13</v>
      </c>
      <c r="O5" s="79" t="s">
        <v>14</v>
      </c>
      <c r="P5" s="99" t="s">
        <v>15</v>
      </c>
      <c r="Q5" s="87" t="s">
        <v>16</v>
      </c>
      <c r="R5" s="87" t="s">
        <v>17</v>
      </c>
      <c r="S5" s="89" t="s">
        <v>18</v>
      </c>
      <c r="T5" s="90"/>
      <c r="U5" s="91"/>
      <c r="V5" s="92" t="s">
        <v>19</v>
      </c>
      <c r="W5" s="79" t="s">
        <v>20</v>
      </c>
    </row>
    <row r="6" spans="1:23" ht="27" x14ac:dyDescent="0.25">
      <c r="A6" s="80"/>
      <c r="B6" s="80"/>
      <c r="C6" s="80"/>
      <c r="D6" s="80"/>
      <c r="E6" s="1" t="s">
        <v>21</v>
      </c>
      <c r="F6" s="1" t="s">
        <v>22</v>
      </c>
      <c r="G6" s="47" t="s">
        <v>23</v>
      </c>
      <c r="H6" s="47" t="s">
        <v>24</v>
      </c>
      <c r="I6" s="47" t="s">
        <v>25</v>
      </c>
      <c r="J6" s="80"/>
      <c r="K6" s="80"/>
      <c r="L6" s="80"/>
      <c r="M6" s="96"/>
      <c r="N6" s="80"/>
      <c r="O6" s="80"/>
      <c r="P6" s="100"/>
      <c r="Q6" s="88"/>
      <c r="R6" s="88"/>
      <c r="S6" s="1" t="s">
        <v>26</v>
      </c>
      <c r="T6" s="1" t="s">
        <v>27</v>
      </c>
      <c r="U6" s="2" t="s">
        <v>28</v>
      </c>
      <c r="V6" s="93"/>
      <c r="W6" s="80"/>
    </row>
    <row r="7" spans="1:23" x14ac:dyDescent="0.25">
      <c r="A7" s="1">
        <v>1</v>
      </c>
      <c r="B7" s="7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4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4">
        <v>21</v>
      </c>
      <c r="V7" s="4">
        <v>22</v>
      </c>
      <c r="W7" s="4">
        <v>23</v>
      </c>
    </row>
  </sheetData>
  <mergeCells count="20">
    <mergeCell ref="A1:W1"/>
    <mergeCell ref="A2:W2"/>
    <mergeCell ref="A5:A6"/>
    <mergeCell ref="B5:B6"/>
    <mergeCell ref="C5:C6"/>
    <mergeCell ref="D5:D6"/>
    <mergeCell ref="E5:F5"/>
    <mergeCell ref="G5:I5"/>
    <mergeCell ref="J5:J6"/>
    <mergeCell ref="K5:K6"/>
    <mergeCell ref="R5:R6"/>
    <mergeCell ref="S5:U5"/>
    <mergeCell ref="V5:V6"/>
    <mergeCell ref="W5:W6"/>
    <mergeCell ref="L5:L6"/>
    <mergeCell ref="M5:M6"/>
    <mergeCell ref="N5:N6"/>
    <mergeCell ref="O5:O6"/>
    <mergeCell ref="P5:P6"/>
    <mergeCell ref="Q5:Q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zoomScale="70" zoomScaleNormal="70" workbookViewId="0">
      <selection activeCell="AA13" sqref="AA13"/>
    </sheetView>
  </sheetViews>
  <sheetFormatPr defaultRowHeight="15" x14ac:dyDescent="0.25"/>
  <cols>
    <col min="1" max="1" width="4.42578125" style="7" customWidth="1"/>
    <col min="2" max="2" width="11" style="7" customWidth="1"/>
    <col min="3" max="3" width="11.7109375" style="7" customWidth="1"/>
    <col min="4" max="4" width="30.42578125" style="7" customWidth="1"/>
    <col min="5" max="5" width="7.28515625" style="7" customWidth="1"/>
    <col min="6" max="6" width="6.85546875" style="7" customWidth="1"/>
    <col min="7" max="7" width="12" style="7" customWidth="1"/>
    <col min="8" max="8" width="6.7109375" style="7" customWidth="1"/>
    <col min="9" max="9" width="10" style="7" customWidth="1"/>
    <col min="10" max="10" width="9.140625" style="7" customWidth="1"/>
    <col min="11" max="11" width="8.28515625" style="7" customWidth="1"/>
    <col min="12" max="12" width="10.28515625" style="7" customWidth="1"/>
    <col min="13" max="13" width="11.7109375" style="7" customWidth="1"/>
    <col min="14" max="14" width="8" style="7" customWidth="1"/>
    <col min="15" max="15" width="11.85546875" style="7" customWidth="1"/>
    <col min="16" max="16" width="9.7109375" style="7" customWidth="1"/>
    <col min="17" max="17" width="7.140625" style="7" customWidth="1"/>
    <col min="18" max="18" width="9.7109375" style="7" customWidth="1"/>
    <col min="19" max="19" width="7.7109375" style="7" customWidth="1"/>
    <col min="20" max="20" width="10.7109375" style="7" customWidth="1"/>
    <col min="21" max="21" width="7" style="7" customWidth="1"/>
    <col min="22" max="22" width="5.28515625" style="7" customWidth="1"/>
    <col min="23" max="23" width="7.140625" style="7" customWidth="1"/>
    <col min="24" max="256" width="9.140625" style="7" customWidth="1"/>
  </cols>
  <sheetData>
    <row r="1" spans="1:23" ht="19.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8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5" t="s">
        <v>156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79" t="s">
        <v>3</v>
      </c>
      <c r="B5" s="79" t="s">
        <v>4</v>
      </c>
      <c r="C5" s="79" t="s">
        <v>5</v>
      </c>
      <c r="D5" s="79" t="s">
        <v>6</v>
      </c>
      <c r="E5" s="83" t="s">
        <v>7</v>
      </c>
      <c r="F5" s="84"/>
      <c r="G5" s="83" t="s">
        <v>8</v>
      </c>
      <c r="H5" s="94"/>
      <c r="I5" s="84"/>
      <c r="J5" s="79" t="s">
        <v>9</v>
      </c>
      <c r="K5" s="79" t="s">
        <v>10</v>
      </c>
      <c r="L5" s="79" t="s">
        <v>11</v>
      </c>
      <c r="M5" s="95" t="s">
        <v>12</v>
      </c>
      <c r="N5" s="79" t="s">
        <v>13</v>
      </c>
      <c r="O5" s="79" t="s">
        <v>14</v>
      </c>
      <c r="P5" s="99" t="s">
        <v>15</v>
      </c>
      <c r="Q5" s="87" t="s">
        <v>16</v>
      </c>
      <c r="R5" s="87" t="s">
        <v>17</v>
      </c>
      <c r="S5" s="89" t="s">
        <v>18</v>
      </c>
      <c r="T5" s="90"/>
      <c r="U5" s="91"/>
      <c r="V5" s="92" t="s">
        <v>19</v>
      </c>
      <c r="W5" s="79" t="s">
        <v>20</v>
      </c>
    </row>
    <row r="6" spans="1:23" ht="36" x14ac:dyDescent="0.25">
      <c r="A6" s="80"/>
      <c r="B6" s="80"/>
      <c r="C6" s="80"/>
      <c r="D6" s="80"/>
      <c r="E6" s="1" t="s">
        <v>21</v>
      </c>
      <c r="F6" s="1" t="s">
        <v>22</v>
      </c>
      <c r="G6" s="47" t="s">
        <v>23</v>
      </c>
      <c r="H6" s="47" t="s">
        <v>24</v>
      </c>
      <c r="I6" s="47" t="s">
        <v>25</v>
      </c>
      <c r="J6" s="80"/>
      <c r="K6" s="80"/>
      <c r="L6" s="80"/>
      <c r="M6" s="96"/>
      <c r="N6" s="80"/>
      <c r="O6" s="80"/>
      <c r="P6" s="100"/>
      <c r="Q6" s="88"/>
      <c r="R6" s="88"/>
      <c r="S6" s="1" t="s">
        <v>26</v>
      </c>
      <c r="T6" s="1" t="s">
        <v>27</v>
      </c>
      <c r="U6" s="2" t="s">
        <v>28</v>
      </c>
      <c r="V6" s="93"/>
      <c r="W6" s="80"/>
    </row>
    <row r="7" spans="1:23" x14ac:dyDescent="0.25">
      <c r="A7" s="1">
        <v>1</v>
      </c>
      <c r="B7" s="7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4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4">
        <v>21</v>
      </c>
      <c r="V7" s="4">
        <v>22</v>
      </c>
      <c r="W7" s="4">
        <v>23</v>
      </c>
    </row>
    <row r="8" spans="1:23" ht="60.75" customHeight="1" x14ac:dyDescent="0.25">
      <c r="A8" s="39">
        <v>1</v>
      </c>
      <c r="B8" s="8" t="s">
        <v>92</v>
      </c>
      <c r="C8" s="55" t="s">
        <v>93</v>
      </c>
      <c r="D8" s="40" t="s">
        <v>94</v>
      </c>
      <c r="E8" s="50">
        <v>2</v>
      </c>
      <c r="F8" s="50">
        <v>0</v>
      </c>
      <c r="G8" s="9">
        <v>3497668</v>
      </c>
      <c r="H8" s="35" t="s">
        <v>32</v>
      </c>
      <c r="I8" s="9">
        <v>3497668</v>
      </c>
      <c r="J8" s="10"/>
      <c r="K8" s="41" t="s">
        <v>82</v>
      </c>
      <c r="L8" s="49" t="s">
        <v>95</v>
      </c>
      <c r="M8" s="46">
        <v>43451</v>
      </c>
      <c r="N8" s="51" t="s">
        <v>35</v>
      </c>
      <c r="O8" s="50">
        <v>10790571.039999999</v>
      </c>
      <c r="P8" s="11"/>
      <c r="Q8" s="6">
        <v>1</v>
      </c>
      <c r="R8" s="41" t="s">
        <v>36</v>
      </c>
      <c r="S8" s="41"/>
      <c r="T8" s="52">
        <v>4003713</v>
      </c>
      <c r="U8" s="41"/>
      <c r="V8" s="48"/>
      <c r="W8" s="12" t="s">
        <v>158</v>
      </c>
    </row>
    <row r="9" spans="1:23" ht="51" x14ac:dyDescent="0.25">
      <c r="A9" s="113">
        <v>2</v>
      </c>
      <c r="B9" s="13" t="s">
        <v>92</v>
      </c>
      <c r="C9" s="114" t="s">
        <v>110</v>
      </c>
      <c r="D9" s="14" t="s">
        <v>111</v>
      </c>
      <c r="E9" s="15">
        <v>1.1339999999999999</v>
      </c>
      <c r="F9" s="23">
        <v>0</v>
      </c>
      <c r="G9" s="26">
        <v>7494679</v>
      </c>
      <c r="H9" s="36" t="s">
        <v>32</v>
      </c>
      <c r="I9" s="33">
        <v>7494679</v>
      </c>
      <c r="J9" s="28"/>
      <c r="K9" s="112"/>
      <c r="L9" s="112" t="s">
        <v>47</v>
      </c>
      <c r="M9" s="115"/>
      <c r="N9" s="28"/>
      <c r="O9" s="116">
        <v>21462107.66</v>
      </c>
      <c r="P9" s="112" t="s">
        <v>112</v>
      </c>
      <c r="Q9" s="28" t="s">
        <v>32</v>
      </c>
      <c r="R9" s="28" t="s">
        <v>32</v>
      </c>
      <c r="S9" s="28" t="s">
        <v>32</v>
      </c>
      <c r="T9" s="31">
        <v>0</v>
      </c>
      <c r="U9" s="28" t="s">
        <v>32</v>
      </c>
      <c r="V9" s="28" t="s">
        <v>32</v>
      </c>
      <c r="W9" s="112" t="s">
        <v>112</v>
      </c>
    </row>
    <row r="10" spans="1:23" ht="51" x14ac:dyDescent="0.25">
      <c r="A10" s="113"/>
      <c r="B10" s="13" t="s">
        <v>92</v>
      </c>
      <c r="C10" s="114"/>
      <c r="D10" s="14" t="s">
        <v>113</v>
      </c>
      <c r="E10" s="15">
        <v>0.54</v>
      </c>
      <c r="F10" s="23">
        <v>0</v>
      </c>
      <c r="G10" s="26">
        <v>3918117</v>
      </c>
      <c r="H10" s="36" t="s">
        <v>32</v>
      </c>
      <c r="I10" s="33">
        <v>3918117</v>
      </c>
      <c r="J10" s="28"/>
      <c r="K10" s="101"/>
      <c r="L10" s="102"/>
      <c r="M10" s="107"/>
      <c r="N10" s="28"/>
      <c r="O10" s="117"/>
      <c r="P10" s="101"/>
      <c r="Q10" s="28" t="s">
        <v>32</v>
      </c>
      <c r="R10" s="28" t="s">
        <v>32</v>
      </c>
      <c r="S10" s="28" t="s">
        <v>32</v>
      </c>
      <c r="T10" s="31">
        <v>0</v>
      </c>
      <c r="U10" s="28" t="s">
        <v>32</v>
      </c>
      <c r="V10" s="28" t="s">
        <v>32</v>
      </c>
      <c r="W10" s="102"/>
    </row>
    <row r="11" spans="1:23" ht="51" x14ac:dyDescent="0.25">
      <c r="A11" s="103">
        <v>3</v>
      </c>
      <c r="B11" s="17" t="s">
        <v>92</v>
      </c>
      <c r="C11" s="105" t="s">
        <v>120</v>
      </c>
      <c r="D11" s="18" t="s">
        <v>121</v>
      </c>
      <c r="E11" s="20">
        <v>0.95499999999999996</v>
      </c>
      <c r="F11" s="20">
        <v>0.625</v>
      </c>
      <c r="G11" s="25">
        <v>6516486</v>
      </c>
      <c r="H11" s="44" t="s">
        <v>32</v>
      </c>
      <c r="I11" s="32">
        <v>6516486</v>
      </c>
      <c r="J11" s="42"/>
      <c r="K11" s="107"/>
      <c r="L11" s="107"/>
      <c r="M11" s="42"/>
      <c r="N11" s="42"/>
      <c r="O11" s="109">
        <v>14146667.619999999</v>
      </c>
      <c r="P11" s="101" t="s">
        <v>122</v>
      </c>
      <c r="Q11" s="42" t="s">
        <v>32</v>
      </c>
      <c r="R11" s="42" t="s">
        <v>32</v>
      </c>
      <c r="S11" s="42" t="s">
        <v>32</v>
      </c>
      <c r="T11" s="44">
        <v>0</v>
      </c>
      <c r="U11" s="42" t="s">
        <v>32</v>
      </c>
      <c r="V11" s="42" t="s">
        <v>32</v>
      </c>
      <c r="W11" s="101" t="s">
        <v>122</v>
      </c>
    </row>
    <row r="12" spans="1:23" ht="76.5" x14ac:dyDescent="0.25">
      <c r="A12" s="104"/>
      <c r="B12" s="19" t="s">
        <v>92</v>
      </c>
      <c r="C12" s="106"/>
      <c r="D12" s="16" t="s">
        <v>123</v>
      </c>
      <c r="E12" s="21">
        <v>1.3</v>
      </c>
      <c r="F12" s="21">
        <v>0.625</v>
      </c>
      <c r="G12" s="27">
        <v>8925069</v>
      </c>
      <c r="H12" s="31" t="s">
        <v>32</v>
      </c>
      <c r="I12" s="34">
        <v>8925069</v>
      </c>
      <c r="J12" s="28"/>
      <c r="K12" s="108"/>
      <c r="L12" s="108"/>
      <c r="M12" s="28"/>
      <c r="N12" s="28"/>
      <c r="O12" s="110"/>
      <c r="P12" s="111"/>
      <c r="Q12" s="28" t="s">
        <v>32</v>
      </c>
      <c r="R12" s="28" t="s">
        <v>32</v>
      </c>
      <c r="S12" s="28" t="s">
        <v>32</v>
      </c>
      <c r="T12" s="31">
        <v>0</v>
      </c>
      <c r="U12" s="28" t="s">
        <v>32</v>
      </c>
      <c r="V12" s="28" t="s">
        <v>32</v>
      </c>
      <c r="W12" s="102"/>
    </row>
    <row r="13" spans="1:23" ht="60" x14ac:dyDescent="0.25">
      <c r="A13" s="53">
        <v>4</v>
      </c>
      <c r="B13" s="13" t="s">
        <v>92</v>
      </c>
      <c r="C13" s="22" t="s">
        <v>130</v>
      </c>
      <c r="D13" s="14" t="s">
        <v>131</v>
      </c>
      <c r="E13" s="15">
        <v>1.2</v>
      </c>
      <c r="F13" s="15">
        <v>0</v>
      </c>
      <c r="G13" s="26">
        <v>8209287</v>
      </c>
      <c r="H13" s="31" t="s">
        <v>32</v>
      </c>
      <c r="I13" s="33">
        <v>8209287</v>
      </c>
      <c r="J13" s="28"/>
      <c r="K13" s="28"/>
      <c r="L13" s="29" t="s">
        <v>47</v>
      </c>
      <c r="M13" s="28" t="s">
        <v>128</v>
      </c>
      <c r="N13" s="28" t="s">
        <v>128</v>
      </c>
      <c r="O13" s="31">
        <v>8025248</v>
      </c>
      <c r="P13" s="28"/>
      <c r="Q13" s="30">
        <v>0.3</v>
      </c>
      <c r="R13" s="28" t="s">
        <v>129</v>
      </c>
      <c r="S13" s="28"/>
      <c r="T13" s="31">
        <v>0</v>
      </c>
      <c r="U13" s="28"/>
      <c r="V13" s="28"/>
      <c r="W13" s="61" t="s">
        <v>154</v>
      </c>
    </row>
    <row r="14" spans="1:23" ht="51" x14ac:dyDescent="0.25">
      <c r="A14" s="57">
        <v>5</v>
      </c>
      <c r="B14" s="19" t="s">
        <v>92</v>
      </c>
      <c r="C14" s="56" t="s">
        <v>147</v>
      </c>
      <c r="D14" s="16" t="s">
        <v>151</v>
      </c>
      <c r="E14" s="24">
        <v>3</v>
      </c>
      <c r="F14" s="24">
        <v>0</v>
      </c>
      <c r="G14" s="27">
        <v>5748320</v>
      </c>
      <c r="H14" s="45" t="s">
        <v>32</v>
      </c>
      <c r="I14" s="34">
        <v>5748320</v>
      </c>
      <c r="J14" s="45"/>
      <c r="K14" s="45"/>
      <c r="L14" s="60" t="s">
        <v>157</v>
      </c>
      <c r="M14" s="45" t="s">
        <v>32</v>
      </c>
      <c r="N14" s="45" t="s">
        <v>32</v>
      </c>
      <c r="O14" s="59"/>
      <c r="P14" s="58"/>
      <c r="Q14" s="45" t="s">
        <v>32</v>
      </c>
      <c r="R14" s="45" t="s">
        <v>32</v>
      </c>
      <c r="S14" s="45" t="s">
        <v>32</v>
      </c>
      <c r="T14" s="43">
        <v>0</v>
      </c>
      <c r="U14" s="45" t="s">
        <v>32</v>
      </c>
      <c r="V14" s="45" t="s">
        <v>32</v>
      </c>
      <c r="W14" s="58"/>
    </row>
    <row r="15" spans="1:23" x14ac:dyDescent="0.25">
      <c r="O15" s="37"/>
    </row>
    <row r="16" spans="1:23" x14ac:dyDescent="0.25">
      <c r="O16" s="37"/>
    </row>
    <row r="17" spans="15:15" x14ac:dyDescent="0.25">
      <c r="O17" s="37"/>
    </row>
    <row r="18" spans="15:15" x14ac:dyDescent="0.25">
      <c r="O18" s="37"/>
    </row>
  </sheetData>
  <mergeCells count="35">
    <mergeCell ref="A1:W1"/>
    <mergeCell ref="A2:W2"/>
    <mergeCell ref="A5:A6"/>
    <mergeCell ref="B5:B6"/>
    <mergeCell ref="C5:C6"/>
    <mergeCell ref="D5:D6"/>
    <mergeCell ref="E5:F5"/>
    <mergeCell ref="G5:I5"/>
    <mergeCell ref="J5:J6"/>
    <mergeCell ref="K5:K6"/>
    <mergeCell ref="R5:R6"/>
    <mergeCell ref="S5:U5"/>
    <mergeCell ref="V5:V6"/>
    <mergeCell ref="W5:W6"/>
    <mergeCell ref="L5:L6"/>
    <mergeCell ref="M5:M6"/>
    <mergeCell ref="N5:N6"/>
    <mergeCell ref="O5:O6"/>
    <mergeCell ref="P5:P6"/>
    <mergeCell ref="Q5:Q6"/>
    <mergeCell ref="P9:P10"/>
    <mergeCell ref="W9:W10"/>
    <mergeCell ref="A9:A10"/>
    <mergeCell ref="C9:C10"/>
    <mergeCell ref="K9:K10"/>
    <mergeCell ref="L9:L10"/>
    <mergeCell ref="M9:M10"/>
    <mergeCell ref="O9:O10"/>
    <mergeCell ref="W11:W12"/>
    <mergeCell ref="A11:A12"/>
    <mergeCell ref="C11:C12"/>
    <mergeCell ref="K11:K12"/>
    <mergeCell ref="L11:L12"/>
    <mergeCell ref="O11:O12"/>
    <mergeCell ref="P11:P12"/>
  </mergeCells>
  <pageMargins left="0.2" right="0.2" top="0.25" bottom="0.75" header="0.3" footer="0.3"/>
  <pageSetup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Windows User</cp:lastModifiedBy>
  <cp:lastPrinted>2019-07-24T03:52:47Z</cp:lastPrinted>
  <dcterms:created xsi:type="dcterms:W3CDTF">2019-06-11T14:36:20Z</dcterms:created>
  <dcterms:modified xsi:type="dcterms:W3CDTF">2021-01-19T05:14:24Z</dcterms:modified>
</cp:coreProperties>
</file>